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JAVNA NAROČILA\JAVNA NAROČILA\NAROČILA MALE VREDNOSTI\2016\NAROČILA MALE VREDNOSTI\02-16 NMV LETNA DOBAVA VODOVODNEGA MATERIALA po ZJNVETPS\"/>
    </mc:Choice>
  </mc:AlternateContent>
  <bookViews>
    <workbookView xWindow="12765" yWindow="-345" windowWidth="13290" windowHeight="11955" tabRatio="907" activeTab="6"/>
  </bookViews>
  <sheets>
    <sheet name="REKAPITULACIJA" sheetId="5" r:id="rId1"/>
    <sheet name="SKLOP 1" sheetId="19" r:id="rId2"/>
    <sheet name="SKLOP 2" sheetId="16" r:id="rId3"/>
    <sheet name="SKLOP 3" sheetId="20" r:id="rId4"/>
    <sheet name="SKLOP 4" sheetId="13" r:id="rId5"/>
    <sheet name="SKLOP 5" sheetId="21" r:id="rId6"/>
    <sheet name="SKLOP 6" sheetId="22" r:id="rId7"/>
    <sheet name="SKLOP 7" sheetId="23" r:id="rId8"/>
    <sheet name="SKLOP 8" sheetId="8" r:id="rId9"/>
    <sheet name="SKLOP 9" sheetId="7" r:id="rId10"/>
    <sheet name="SKLOP 10" sheetId="6" r:id="rId11"/>
    <sheet name="SKLOP 11" sheetId="24" r:id="rId12"/>
    <sheet name="SKLOP 12" sheetId="18" r:id="rId13"/>
  </sheets>
  <definedNames>
    <definedName name="_xlnm.Print_Area" localSheetId="0">REKAPITULACIJA!$A$1:$C$44</definedName>
    <definedName name="_xlnm.Print_Area" localSheetId="1">'SKLOP 1'!$A$1:$H$146</definedName>
    <definedName name="_xlnm.Print_Area" localSheetId="11">'SKLOP 11'!$A$1:$H$110</definedName>
    <definedName name="_xlnm.Print_Area" localSheetId="3">'SKLOP 3'!$A$1:$F$66</definedName>
    <definedName name="_xlnm.Print_Area" localSheetId="5">'SKLOP 5'!$A$1:$F$32</definedName>
    <definedName name="_xlnm.Print_Area" localSheetId="6">'SKLOP 6'!$A$1:$I$133</definedName>
    <definedName name="_xlnm.Print_Area" localSheetId="7">'SKLOP 7'!$A$1:$F$17</definedName>
  </definedNames>
  <calcPr calcId="152511"/>
</workbook>
</file>

<file path=xl/calcChain.xml><?xml version="1.0" encoding="utf-8"?>
<calcChain xmlns="http://schemas.openxmlformats.org/spreadsheetml/2006/main">
  <c r="G37" i="22" l="1"/>
  <c r="E87" i="18" l="1"/>
  <c r="E40" i="18"/>
  <c r="E39" i="18"/>
  <c r="E38" i="18"/>
  <c r="E37" i="18"/>
  <c r="E36" i="18"/>
  <c r="E35" i="18"/>
  <c r="E34" i="18"/>
  <c r="E33" i="18"/>
  <c r="E32" i="18"/>
  <c r="E31" i="18"/>
  <c r="E30" i="18"/>
  <c r="E29" i="18"/>
  <c r="E28" i="18"/>
  <c r="E27" i="18"/>
  <c r="E26" i="18"/>
  <c r="E25" i="18"/>
  <c r="E41" i="18" s="1"/>
  <c r="G34" i="24" l="1"/>
  <c r="E33" i="6"/>
  <c r="E43" i="6"/>
  <c r="G27" i="24" l="1"/>
  <c r="G42" i="24"/>
  <c r="E79" i="18"/>
  <c r="E80" i="18"/>
  <c r="E81" i="18"/>
  <c r="E82" i="18"/>
  <c r="E74" i="18"/>
  <c r="E75" i="18"/>
  <c r="E67" i="18"/>
  <c r="E68" i="18"/>
  <c r="E69" i="18"/>
  <c r="E70" i="18"/>
  <c r="E60" i="18"/>
  <c r="E61" i="18"/>
  <c r="E62" i="18"/>
  <c r="E64" i="18" s="1"/>
  <c r="E63" i="18"/>
  <c r="E44" i="18"/>
  <c r="E45" i="18"/>
  <c r="E46" i="18"/>
  <c r="E47" i="18"/>
  <c r="E48" i="18"/>
  <c r="E49" i="18"/>
  <c r="E50" i="18"/>
  <c r="E51" i="18"/>
  <c r="E52" i="18"/>
  <c r="E53" i="18"/>
  <c r="E54" i="18"/>
  <c r="E55" i="18"/>
  <c r="E56" i="18"/>
  <c r="E8" i="18"/>
  <c r="E9" i="18"/>
  <c r="E10" i="18"/>
  <c r="E11" i="18"/>
  <c r="E12" i="18"/>
  <c r="E13" i="18"/>
  <c r="E14" i="18"/>
  <c r="E15" i="18"/>
  <c r="E16" i="18"/>
  <c r="E17" i="18"/>
  <c r="E18" i="18"/>
  <c r="E19" i="18"/>
  <c r="E20" i="18"/>
  <c r="E21" i="18"/>
  <c r="E22" i="18"/>
  <c r="G89" i="24"/>
  <c r="G90" i="24"/>
  <c r="G91" i="24"/>
  <c r="G92" i="24"/>
  <c r="G93" i="24"/>
  <c r="G85" i="24"/>
  <c r="G78" i="24"/>
  <c r="G79" i="24"/>
  <c r="G82" i="24" s="1"/>
  <c r="G80" i="24"/>
  <c r="G81" i="24"/>
  <c r="G65" i="24"/>
  <c r="G66" i="24"/>
  <c r="G75" i="24" s="1"/>
  <c r="G67" i="24"/>
  <c r="G68" i="24"/>
  <c r="G69" i="24"/>
  <c r="G70" i="24"/>
  <c r="G71" i="24"/>
  <c r="G72" i="24"/>
  <c r="G73" i="24"/>
  <c r="G74" i="24"/>
  <c r="G61" i="24"/>
  <c r="G55" i="24"/>
  <c r="G56" i="24"/>
  <c r="G57" i="24"/>
  <c r="G37" i="24"/>
  <c r="G38" i="24"/>
  <c r="G39" i="24"/>
  <c r="G40" i="24"/>
  <c r="G41" i="24"/>
  <c r="G43" i="24"/>
  <c r="G44" i="24"/>
  <c r="G45" i="24"/>
  <c r="G46" i="24"/>
  <c r="G47" i="24"/>
  <c r="G48" i="24"/>
  <c r="G49" i="24"/>
  <c r="G50" i="24"/>
  <c r="G51" i="24"/>
  <c r="G8" i="24"/>
  <c r="G9" i="24"/>
  <c r="G10" i="24"/>
  <c r="G11" i="24"/>
  <c r="G12" i="24"/>
  <c r="G13" i="24"/>
  <c r="G14" i="24"/>
  <c r="G18" i="24"/>
  <c r="G19" i="24"/>
  <c r="G20" i="24"/>
  <c r="G25" i="24" s="1"/>
  <c r="G21" i="24"/>
  <c r="G22" i="24"/>
  <c r="G23" i="24"/>
  <c r="G24" i="24"/>
  <c r="G29" i="24"/>
  <c r="G30" i="24"/>
  <c r="G31" i="24"/>
  <c r="G32" i="24"/>
  <c r="G33" i="24"/>
  <c r="E31" i="24"/>
  <c r="E30" i="24"/>
  <c r="E29" i="24"/>
  <c r="E34" i="24" s="1"/>
  <c r="G28" i="24"/>
  <c r="E36" i="6"/>
  <c r="E37" i="6"/>
  <c r="E38" i="6"/>
  <c r="E39" i="6"/>
  <c r="E40" i="6"/>
  <c r="E41" i="6"/>
  <c r="E42" i="6"/>
  <c r="E30" i="6"/>
  <c r="E31" i="6"/>
  <c r="E32" i="6"/>
  <c r="E25" i="6"/>
  <c r="E26" i="6"/>
  <c r="E13" i="6"/>
  <c r="E14" i="6"/>
  <c r="E15" i="6"/>
  <c r="E16" i="6"/>
  <c r="E17" i="6"/>
  <c r="E18" i="6"/>
  <c r="E19" i="6"/>
  <c r="E20" i="6"/>
  <c r="E21" i="6"/>
  <c r="E8" i="6"/>
  <c r="E9" i="6"/>
  <c r="E127" i="7"/>
  <c r="E128" i="7"/>
  <c r="E129" i="7"/>
  <c r="E130" i="7"/>
  <c r="E131" i="7"/>
  <c r="E119" i="7"/>
  <c r="E120" i="7"/>
  <c r="E121" i="7"/>
  <c r="E122" i="7"/>
  <c r="E123" i="7"/>
  <c r="E109" i="7"/>
  <c r="E110" i="7"/>
  <c r="E111" i="7"/>
  <c r="E112" i="7"/>
  <c r="E113" i="7"/>
  <c r="E114" i="7"/>
  <c r="E115" i="7"/>
  <c r="E101" i="7"/>
  <c r="E102" i="7"/>
  <c r="E103" i="7"/>
  <c r="E104" i="7"/>
  <c r="E105" i="7"/>
  <c r="E76" i="7"/>
  <c r="E77" i="7"/>
  <c r="E78" i="7"/>
  <c r="E79" i="7"/>
  <c r="E80" i="7"/>
  <c r="E81" i="7"/>
  <c r="E82" i="7"/>
  <c r="E83" i="7"/>
  <c r="E84" i="7"/>
  <c r="E85" i="7"/>
  <c r="E86" i="7"/>
  <c r="E87" i="7"/>
  <c r="E88" i="7"/>
  <c r="E89" i="7"/>
  <c r="E90" i="7"/>
  <c r="E91" i="7"/>
  <c r="E92" i="7"/>
  <c r="E93" i="7"/>
  <c r="E94" i="7"/>
  <c r="E95" i="7"/>
  <c r="E96" i="7"/>
  <c r="E97" i="7"/>
  <c r="E66" i="7"/>
  <c r="E67" i="7"/>
  <c r="E68" i="7"/>
  <c r="E69" i="7"/>
  <c r="E73" i="7" s="1"/>
  <c r="E70" i="7"/>
  <c r="E71" i="7"/>
  <c r="E72" i="7"/>
  <c r="E58" i="7"/>
  <c r="E59" i="7"/>
  <c r="E60" i="7"/>
  <c r="E61" i="7"/>
  <c r="E62" i="7"/>
  <c r="E50" i="7"/>
  <c r="E51" i="7"/>
  <c r="E52" i="7"/>
  <c r="E53" i="7"/>
  <c r="E55" i="7" s="1"/>
  <c r="E54" i="7"/>
  <c r="E40" i="7"/>
  <c r="E41" i="7"/>
  <c r="E42" i="7"/>
  <c r="E43" i="7"/>
  <c r="E44" i="7"/>
  <c r="E45" i="7"/>
  <c r="E46" i="7"/>
  <c r="E35" i="7"/>
  <c r="E36" i="7"/>
  <c r="E27" i="7"/>
  <c r="E28" i="7"/>
  <c r="E29" i="7"/>
  <c r="E30" i="7"/>
  <c r="E31" i="7"/>
  <c r="E17" i="7"/>
  <c r="E24" i="7" s="1"/>
  <c r="E18" i="7"/>
  <c r="E19" i="7"/>
  <c r="E20" i="7"/>
  <c r="E21" i="7"/>
  <c r="E22" i="7"/>
  <c r="E23" i="7"/>
  <c r="E8" i="7"/>
  <c r="E9" i="7"/>
  <c r="E10" i="7"/>
  <c r="E11" i="7"/>
  <c r="E12" i="7"/>
  <c r="E13" i="7"/>
  <c r="E8" i="8"/>
  <c r="E9" i="8"/>
  <c r="E10" i="8"/>
  <c r="E11" i="8"/>
  <c r="E14" i="8" s="1"/>
  <c r="C26" i="5" s="1"/>
  <c r="E12" i="8"/>
  <c r="E13" i="8"/>
  <c r="G98" i="22"/>
  <c r="G93" i="22"/>
  <c r="G94" i="22"/>
  <c r="G88" i="22"/>
  <c r="G89" i="22"/>
  <c r="G83" i="22"/>
  <c r="G84" i="22"/>
  <c r="G69" i="22"/>
  <c r="G70" i="22"/>
  <c r="G71" i="22"/>
  <c r="G80" i="22" s="1"/>
  <c r="G72" i="22"/>
  <c r="G73" i="22"/>
  <c r="G74" i="22"/>
  <c r="G75" i="22"/>
  <c r="G76" i="22"/>
  <c r="G77" i="22"/>
  <c r="G78" i="22"/>
  <c r="G79" i="22"/>
  <c r="G58" i="22"/>
  <c r="G59" i="22"/>
  <c r="G60" i="22"/>
  <c r="G61" i="22"/>
  <c r="G62" i="22"/>
  <c r="G63" i="22"/>
  <c r="G64" i="22"/>
  <c r="G65" i="22"/>
  <c r="G50" i="22"/>
  <c r="G51" i="22"/>
  <c r="G52" i="22"/>
  <c r="G53" i="22"/>
  <c r="G55" i="22" s="1"/>
  <c r="G54" i="22"/>
  <c r="G40" i="22"/>
  <c r="G41" i="22"/>
  <c r="G42" i="22"/>
  <c r="G23" i="22"/>
  <c r="G24" i="22"/>
  <c r="G25" i="22"/>
  <c r="G26" i="22"/>
  <c r="G27" i="22"/>
  <c r="G28" i="22"/>
  <c r="G29" i="22"/>
  <c r="G30" i="22"/>
  <c r="G31" i="22"/>
  <c r="G32" i="22"/>
  <c r="G33" i="22"/>
  <c r="G34" i="22"/>
  <c r="G35" i="22"/>
  <c r="G36" i="22"/>
  <c r="G18" i="22"/>
  <c r="G19" i="22"/>
  <c r="G8" i="22"/>
  <c r="G9" i="22"/>
  <c r="G10" i="22"/>
  <c r="G11" i="22"/>
  <c r="G12" i="22"/>
  <c r="G13" i="22"/>
  <c r="G14" i="22"/>
  <c r="E8" i="13"/>
  <c r="E9" i="13"/>
  <c r="E10" i="13"/>
  <c r="E11" i="13"/>
  <c r="E12" i="13"/>
  <c r="E13" i="13"/>
  <c r="E14" i="13"/>
  <c r="E15" i="13"/>
  <c r="E16" i="13"/>
  <c r="E17" i="13"/>
  <c r="E18" i="13"/>
  <c r="E19" i="13"/>
  <c r="E20" i="13"/>
  <c r="E21" i="13"/>
  <c r="E22" i="13"/>
  <c r="E23" i="13"/>
  <c r="E24" i="13"/>
  <c r="E8" i="20"/>
  <c r="E9" i="20"/>
  <c r="E10" i="20"/>
  <c r="E11" i="20"/>
  <c r="E12" i="20"/>
  <c r="E13" i="20"/>
  <c r="E14" i="20"/>
  <c r="E15" i="20"/>
  <c r="E16" i="20"/>
  <c r="E17" i="20"/>
  <c r="E18" i="20"/>
  <c r="E19" i="20"/>
  <c r="E20" i="20"/>
  <c r="E21" i="20"/>
  <c r="E22" i="20"/>
  <c r="E26" i="20"/>
  <c r="E27" i="20"/>
  <c r="E28" i="20"/>
  <c r="E29" i="20"/>
  <c r="E30" i="20"/>
  <c r="E31" i="20"/>
  <c r="E32" i="20"/>
  <c r="E33" i="20"/>
  <c r="E34" i="20"/>
  <c r="E35" i="20"/>
  <c r="E36" i="20"/>
  <c r="E37" i="20"/>
  <c r="E38" i="20"/>
  <c r="E42" i="20"/>
  <c r="E43" i="20"/>
  <c r="E44" i="20"/>
  <c r="E49" i="20" s="1"/>
  <c r="E45" i="20"/>
  <c r="E46" i="20"/>
  <c r="E47" i="20"/>
  <c r="E48" i="20"/>
  <c r="E52" i="20"/>
  <c r="E53" i="20"/>
  <c r="E8" i="16"/>
  <c r="E9" i="16"/>
  <c r="E10" i="16"/>
  <c r="E11" i="16"/>
  <c r="E12" i="16"/>
  <c r="E13" i="16"/>
  <c r="E14" i="16"/>
  <c r="E15" i="16"/>
  <c r="E16" i="16"/>
  <c r="E17" i="16"/>
  <c r="E18" i="16"/>
  <c r="E19" i="16"/>
  <c r="E20" i="16"/>
  <c r="E21" i="16"/>
  <c r="E22" i="16"/>
  <c r="E23" i="16"/>
  <c r="E24" i="16"/>
  <c r="E25" i="16"/>
  <c r="G123" i="19"/>
  <c r="G124" i="19"/>
  <c r="G125" i="19"/>
  <c r="G126" i="19"/>
  <c r="G109" i="19"/>
  <c r="G110" i="19"/>
  <c r="G111" i="19"/>
  <c r="G112" i="19"/>
  <c r="G113" i="19"/>
  <c r="G114" i="19"/>
  <c r="G115" i="19"/>
  <c r="G116" i="19"/>
  <c r="G117" i="19"/>
  <c r="G118" i="19"/>
  <c r="G119" i="19"/>
  <c r="G79" i="19"/>
  <c r="G80" i="19"/>
  <c r="G81" i="19"/>
  <c r="G82" i="19"/>
  <c r="G60" i="19"/>
  <c r="G61" i="19"/>
  <c r="G62" i="19"/>
  <c r="G63" i="19"/>
  <c r="G64" i="19"/>
  <c r="G65" i="19"/>
  <c r="G66" i="19"/>
  <c r="G67" i="19"/>
  <c r="G68" i="19"/>
  <c r="G69" i="19"/>
  <c r="G70" i="19"/>
  <c r="G71" i="19"/>
  <c r="G72" i="19"/>
  <c r="G73" i="19"/>
  <c r="G74" i="19"/>
  <c r="G75" i="19"/>
  <c r="G54" i="19"/>
  <c r="E35" i="6"/>
  <c r="E29" i="6"/>
  <c r="E24" i="6"/>
  <c r="E27" i="6" s="1"/>
  <c r="E44" i="6" s="1"/>
  <c r="C28" i="5" s="1"/>
  <c r="E12" i="6"/>
  <c r="E22" i="6"/>
  <c r="E7" i="6"/>
  <c r="E10" i="6" s="1"/>
  <c r="E126" i="7"/>
  <c r="E132" i="7"/>
  <c r="E118" i="7"/>
  <c r="E124" i="7" s="1"/>
  <c r="E108" i="7"/>
  <c r="E116" i="7"/>
  <c r="E100" i="7"/>
  <c r="E106" i="7" s="1"/>
  <c r="E75" i="7"/>
  <c r="E98" i="7"/>
  <c r="E65" i="7"/>
  <c r="E57" i="7"/>
  <c r="E63" i="7"/>
  <c r="E49" i="7"/>
  <c r="E39" i="7"/>
  <c r="E47" i="7"/>
  <c r="E34" i="7"/>
  <c r="E37" i="7"/>
  <c r="E26" i="7"/>
  <c r="E32" i="7"/>
  <c r="E16" i="7"/>
  <c r="E7" i="7"/>
  <c r="E14" i="7"/>
  <c r="E7" i="8"/>
  <c r="E31" i="22"/>
  <c r="E30" i="22"/>
  <c r="E29" i="22"/>
  <c r="E28" i="22"/>
  <c r="E27" i="22"/>
  <c r="E26" i="22"/>
  <c r="E25" i="22"/>
  <c r="E24" i="22"/>
  <c r="E23" i="22"/>
  <c r="G22" i="22"/>
  <c r="E22" i="22"/>
  <c r="E25" i="20"/>
  <c r="E39" i="20"/>
  <c r="G45" i="19"/>
  <c r="G44" i="19"/>
  <c r="G43" i="19"/>
  <c r="E43" i="19"/>
  <c r="G42" i="19"/>
  <c r="E42" i="19"/>
  <c r="G41" i="19"/>
  <c r="G40" i="19"/>
  <c r="E40" i="19"/>
  <c r="G39" i="19"/>
  <c r="E39" i="19"/>
  <c r="G38" i="19"/>
  <c r="G37" i="19"/>
  <c r="E37" i="19"/>
  <c r="G36" i="19"/>
  <c r="G35" i="19"/>
  <c r="G34" i="19"/>
  <c r="G33" i="19"/>
  <c r="E33" i="19"/>
  <c r="G32" i="19"/>
  <c r="G46" i="19" s="1"/>
  <c r="E32" i="19"/>
  <c r="G31" i="19"/>
  <c r="E31" i="19"/>
  <c r="E46" i="19"/>
  <c r="G30" i="19"/>
  <c r="G27" i="19"/>
  <c r="G26" i="19"/>
  <c r="E26" i="19"/>
  <c r="G25" i="19"/>
  <c r="E25" i="19"/>
  <c r="G24" i="19"/>
  <c r="E24" i="19"/>
  <c r="G23" i="19"/>
  <c r="G22" i="19"/>
  <c r="E22" i="19"/>
  <c r="G21" i="19"/>
  <c r="G20" i="19"/>
  <c r="G19" i="19"/>
  <c r="E19" i="19"/>
  <c r="G18" i="19"/>
  <c r="G17" i="19"/>
  <c r="E17" i="19"/>
  <c r="G16" i="19"/>
  <c r="E16" i="19"/>
  <c r="G15" i="19"/>
  <c r="E15" i="19"/>
  <c r="G14" i="19"/>
  <c r="E14" i="19"/>
  <c r="G13" i="19"/>
  <c r="E13" i="19"/>
  <c r="G12" i="19"/>
  <c r="E12" i="19"/>
  <c r="G11" i="19"/>
  <c r="E11" i="19"/>
  <c r="G10" i="19"/>
  <c r="E10" i="19"/>
  <c r="E28" i="19" s="1"/>
  <c r="G9" i="19"/>
  <c r="E9" i="19"/>
  <c r="G8" i="19"/>
  <c r="G7" i="19"/>
  <c r="G28" i="19" s="1"/>
  <c r="E7" i="19"/>
  <c r="G84" i="24"/>
  <c r="G86" i="24"/>
  <c r="G82" i="22"/>
  <c r="G85" i="22" s="1"/>
  <c r="G97" i="22"/>
  <c r="E19" i="21"/>
  <c r="E18" i="21"/>
  <c r="E20" i="21"/>
  <c r="G93" i="19"/>
  <c r="G94" i="19"/>
  <c r="G95" i="19"/>
  <c r="G96" i="19"/>
  <c r="G92" i="19"/>
  <c r="G97" i="19" s="1"/>
  <c r="G86" i="19"/>
  <c r="G87" i="19"/>
  <c r="G88" i="19"/>
  <c r="G89" i="19"/>
  <c r="G85" i="19"/>
  <c r="G90" i="19" s="1"/>
  <c r="G78" i="19"/>
  <c r="G83" i="19" s="1"/>
  <c r="E75" i="19"/>
  <c r="E74" i="19"/>
  <c r="E72" i="19"/>
  <c r="E71" i="19"/>
  <c r="G88" i="24"/>
  <c r="G17" i="24"/>
  <c r="G7" i="24"/>
  <c r="E94" i="22"/>
  <c r="E93" i="22"/>
  <c r="G92" i="22"/>
  <c r="G95" i="22" s="1"/>
  <c r="E92" i="22"/>
  <c r="E95" i="22" s="1"/>
  <c r="E89" i="22"/>
  <c r="G87" i="22"/>
  <c r="G90" i="22"/>
  <c r="E87" i="22"/>
  <c r="E90" i="22"/>
  <c r="E84" i="22"/>
  <c r="E85" i="22"/>
  <c r="G60" i="24"/>
  <c r="G62" i="24" s="1"/>
  <c r="G129" i="19"/>
  <c r="G131" i="19" s="1"/>
  <c r="E129" i="19"/>
  <c r="E123" i="19"/>
  <c r="E118" i="19"/>
  <c r="E116" i="19"/>
  <c r="E111" i="19"/>
  <c r="E110" i="19"/>
  <c r="G56" i="19"/>
  <c r="E56" i="19"/>
  <c r="B19" i="5"/>
  <c r="G77" i="24"/>
  <c r="G64" i="24"/>
  <c r="G54" i="24"/>
  <c r="G58" i="24" s="1"/>
  <c r="G36" i="24"/>
  <c r="E7" i="23"/>
  <c r="E8" i="23"/>
  <c r="E6" i="23"/>
  <c r="E9" i="23" s="1"/>
  <c r="C25" i="5" s="1"/>
  <c r="G68" i="22"/>
  <c r="G57" i="22"/>
  <c r="G66" i="22" s="1"/>
  <c r="G49" i="22"/>
  <c r="G46" i="22"/>
  <c r="G45" i="22"/>
  <c r="G39" i="22"/>
  <c r="G43" i="22" s="1"/>
  <c r="G17" i="22"/>
  <c r="G7" i="22"/>
  <c r="G15" i="22" s="1"/>
  <c r="E14" i="21"/>
  <c r="E15" i="21"/>
  <c r="E16" i="21" s="1"/>
  <c r="E13" i="21"/>
  <c r="E10" i="21"/>
  <c r="E11" i="21" s="1"/>
  <c r="E7" i="21"/>
  <c r="E8" i="21" s="1"/>
  <c r="E21" i="21" s="1"/>
  <c r="E7" i="13"/>
  <c r="E25" i="13" s="1"/>
  <c r="E26" i="13" s="1"/>
  <c r="C22" i="5" s="1"/>
  <c r="E51" i="20"/>
  <c r="E54" i="20" s="1"/>
  <c r="E55" i="20" s="1"/>
  <c r="C21" i="5" s="1"/>
  <c r="E41" i="20"/>
  <c r="E7" i="20"/>
  <c r="E23" i="20" s="1"/>
  <c r="E7" i="16"/>
  <c r="E26" i="16" s="1"/>
  <c r="C20" i="5" s="1"/>
  <c r="G134" i="19"/>
  <c r="G133" i="19"/>
  <c r="G135" i="19"/>
  <c r="G130" i="19"/>
  <c r="G122" i="19"/>
  <c r="G127" i="19" s="1"/>
  <c r="G108" i="19"/>
  <c r="G120" i="19" s="1"/>
  <c r="G104" i="19"/>
  <c r="G105" i="19"/>
  <c r="G103" i="19"/>
  <c r="G106" i="19" s="1"/>
  <c r="G100" i="19"/>
  <c r="G99" i="19"/>
  <c r="G59" i="19"/>
  <c r="G76" i="19" s="1"/>
  <c r="G49" i="19"/>
  <c r="G50" i="19"/>
  <c r="G51" i="19"/>
  <c r="G52" i="19"/>
  <c r="G53" i="19"/>
  <c r="G55" i="19"/>
  <c r="G48" i="19"/>
  <c r="B29" i="5"/>
  <c r="B24" i="5"/>
  <c r="B25" i="5"/>
  <c r="B23" i="5"/>
  <c r="B21" i="5"/>
  <c r="E122" i="19"/>
  <c r="E117" i="19"/>
  <c r="E65" i="22"/>
  <c r="E63" i="22"/>
  <c r="E54" i="22"/>
  <c r="E53" i="22"/>
  <c r="E51" i="24"/>
  <c r="E50" i="24"/>
  <c r="E49" i="24"/>
  <c r="E7" i="18"/>
  <c r="E81" i="24"/>
  <c r="E80" i="24"/>
  <c r="E82" i="24" s="1"/>
  <c r="E79" i="24"/>
  <c r="E78" i="24"/>
  <c r="E77" i="24"/>
  <c r="E73" i="24"/>
  <c r="E72" i="24"/>
  <c r="E71" i="24"/>
  <c r="E70" i="24"/>
  <c r="E69" i="24"/>
  <c r="E68" i="24"/>
  <c r="E67" i="24"/>
  <c r="E66" i="24"/>
  <c r="E65" i="24"/>
  <c r="E75" i="24" s="1"/>
  <c r="E64" i="24"/>
  <c r="E48" i="24"/>
  <c r="E47" i="24"/>
  <c r="E46" i="24"/>
  <c r="E45" i="24"/>
  <c r="E44" i="24"/>
  <c r="E43" i="24"/>
  <c r="E41" i="24"/>
  <c r="E38" i="24"/>
  <c r="E37" i="24"/>
  <c r="E52" i="24" s="1"/>
  <c r="E23" i="24"/>
  <c r="E25" i="24" s="1"/>
  <c r="E20" i="24"/>
  <c r="E13" i="24"/>
  <c r="E10" i="24"/>
  <c r="E15" i="24"/>
  <c r="E79" i="22"/>
  <c r="E78" i="22"/>
  <c r="E77" i="22"/>
  <c r="E76" i="22"/>
  <c r="E75" i="22"/>
  <c r="E74" i="22"/>
  <c r="E73" i="22"/>
  <c r="E72" i="22"/>
  <c r="E71" i="22"/>
  <c r="E70" i="22"/>
  <c r="E69" i="22"/>
  <c r="E68" i="22"/>
  <c r="E80" i="22" s="1"/>
  <c r="E64" i="22"/>
  <c r="E62" i="22"/>
  <c r="E61" i="22"/>
  <c r="E60" i="22"/>
  <c r="E66" i="22" s="1"/>
  <c r="E59" i="22"/>
  <c r="E58" i="22"/>
  <c r="E57" i="22"/>
  <c r="E52" i="22"/>
  <c r="E55" i="22" s="1"/>
  <c r="E51" i="22"/>
  <c r="E50" i="22"/>
  <c r="E49" i="22"/>
  <c r="E46" i="22"/>
  <c r="E45" i="22"/>
  <c r="E41" i="22"/>
  <c r="E40" i="22"/>
  <c r="E39" i="22"/>
  <c r="E19" i="22"/>
  <c r="E18" i="22"/>
  <c r="E17" i="22"/>
  <c r="E12" i="22"/>
  <c r="E10" i="22"/>
  <c r="E9" i="22"/>
  <c r="E7" i="22"/>
  <c r="E133" i="19"/>
  <c r="E135" i="19" s="1"/>
  <c r="E136" i="19" s="1"/>
  <c r="E130" i="19"/>
  <c r="E131" i="19" s="1"/>
  <c r="E124" i="19"/>
  <c r="E127" i="19" s="1"/>
  <c r="E119" i="19"/>
  <c r="E115" i="19"/>
  <c r="E114" i="19"/>
  <c r="E113" i="19"/>
  <c r="E112" i="19"/>
  <c r="E109" i="19"/>
  <c r="E108" i="19"/>
  <c r="E120" i="19" s="1"/>
  <c r="E105" i="19"/>
  <c r="E104" i="19"/>
  <c r="E100" i="19"/>
  <c r="E99" i="19"/>
  <c r="E101" i="19" s="1"/>
  <c r="E81" i="19"/>
  <c r="E80" i="19"/>
  <c r="E73" i="19"/>
  <c r="E70" i="19"/>
  <c r="E69" i="19"/>
  <c r="E68" i="19"/>
  <c r="E67" i="19"/>
  <c r="E66" i="19"/>
  <c r="E65" i="19"/>
  <c r="E64" i="19"/>
  <c r="E63" i="19"/>
  <c r="E62" i="19"/>
  <c r="E61" i="19"/>
  <c r="E55" i="19"/>
  <c r="E53" i="19"/>
  <c r="E51" i="19"/>
  <c r="E85" i="18"/>
  <c r="E86" i="18" s="1"/>
  <c r="E78" i="18"/>
  <c r="E83" i="18" s="1"/>
  <c r="E73" i="18"/>
  <c r="E66" i="18"/>
  <c r="E59" i="18"/>
  <c r="E43" i="18"/>
  <c r="B22" i="5"/>
  <c r="B30" i="5"/>
  <c r="B27" i="5"/>
  <c r="B28" i="5"/>
  <c r="B26" i="5"/>
  <c r="B20" i="5"/>
  <c r="E57" i="19"/>
  <c r="E106" i="19"/>
  <c r="G57" i="19"/>
  <c r="E76" i="19"/>
  <c r="G101" i="19"/>
  <c r="G15" i="24"/>
  <c r="G94" i="24"/>
  <c r="G52" i="24"/>
  <c r="G99" i="22"/>
  <c r="E47" i="22"/>
  <c r="G47" i="22"/>
  <c r="E43" i="22"/>
  <c r="G20" i="22" l="1"/>
  <c r="G100" i="22" s="1"/>
  <c r="C24" i="5" s="1"/>
  <c r="E37" i="22"/>
  <c r="E15" i="22"/>
  <c r="E23" i="18"/>
  <c r="E76" i="18"/>
  <c r="E57" i="18"/>
  <c r="C30" i="5" s="1"/>
  <c r="E71" i="18"/>
  <c r="E133" i="7"/>
  <c r="C27" i="5" s="1"/>
  <c r="G136" i="19"/>
  <c r="C19" i="5" s="1"/>
  <c r="E95" i="24"/>
  <c r="G95" i="24"/>
  <c r="C29" i="5" s="1"/>
  <c r="C23" i="5"/>
  <c r="E100" i="22" l="1"/>
  <c r="C31" i="5"/>
</calcChain>
</file>

<file path=xl/sharedStrings.xml><?xml version="1.0" encoding="utf-8"?>
<sst xmlns="http://schemas.openxmlformats.org/spreadsheetml/2006/main" count="1650" uniqueCount="813">
  <si>
    <t>REPARATURNA OBJEMKA</t>
  </si>
  <si>
    <t>SKLOP 8:</t>
  </si>
  <si>
    <t>SKLOP 8: SKUPAJ VREDNOST (v € brez DDV):</t>
  </si>
  <si>
    <t>SKLOP 9:</t>
  </si>
  <si>
    <t>Naročnik bo vse ponudnike, ki ne bodo ponudili vseh vrst blaga iz posameznega sklopa, izločil iz ocenjevanja.</t>
  </si>
  <si>
    <t>SKLOP 9: SKUPAJ VREDNOST (v € brez DDV):</t>
  </si>
  <si>
    <t>SKLOP 10:</t>
  </si>
  <si>
    <t>SKLOP 10: SKUPAJ VREDNOST (v € brez DDV):</t>
  </si>
  <si>
    <t>SKLOP 12:</t>
  </si>
  <si>
    <t>VODOMERNI JAŠKI</t>
  </si>
  <si>
    <t>SKLOP 12: SKUPAJ VREDNOST (v € brez DDV):</t>
  </si>
  <si>
    <t>HOLANDEC POCINKAN</t>
  </si>
  <si>
    <t>HOLANDEC fi 1/2"</t>
  </si>
  <si>
    <t>HOLANDEC fi 3/4"</t>
  </si>
  <si>
    <t>HOLANDEC fi 1"</t>
  </si>
  <si>
    <t>HOLANDEC fi 5/4"</t>
  </si>
  <si>
    <t>HOLANDEC fi 6/4"</t>
  </si>
  <si>
    <t>HOLANDEC fi 2"</t>
  </si>
  <si>
    <t>HOLANDEC fi 3"</t>
  </si>
  <si>
    <t>TESNILO ZA HOLANDEC</t>
  </si>
  <si>
    <t>TESNILO ZA HOLANDEC fi 1/2"</t>
  </si>
  <si>
    <t>TESNILO ZA HOLANDEC fi 3/4"</t>
  </si>
  <si>
    <t>TESNILO ZA HOLANDEC fi 1"</t>
  </si>
  <si>
    <t>TESNILO ZA HOLANDEC fi 5/4"</t>
  </si>
  <si>
    <t>TESNILO ZA HOLANDEC fi 6/4"</t>
  </si>
  <si>
    <t>TESNILO ZA HOLANDEC fi 2"</t>
  </si>
  <si>
    <t>DVOVIJAČNIK</t>
  </si>
  <si>
    <t>DVOVIJAČNIK 280 fi 1/2"</t>
  </si>
  <si>
    <t>DVOVIJAČNIK 280 fi 3/4"</t>
  </si>
  <si>
    <t>DVOVIJAČNIK 280 fi 1"</t>
  </si>
  <si>
    <t>DVOVIJAČNIK 280 fi 5/4"</t>
  </si>
  <si>
    <t>DVOVIJAČNIK 280 fi 6/4"</t>
  </si>
  <si>
    <t>DVOVIJAČNIK 280 fi 2"</t>
  </si>
  <si>
    <t>IZOGIBNI LOK</t>
  </si>
  <si>
    <t>IZOGIBNI LOK FI 1/2"</t>
  </si>
  <si>
    <t>IZOGIBNI LOK FI 3/4"</t>
  </si>
  <si>
    <r>
      <t xml:space="preserve">OBJEMKA </t>
    </r>
    <r>
      <rPr>
        <b/>
        <sz val="10"/>
        <rFont val="Trebuchet MS"/>
        <family val="2"/>
        <charset val="238"/>
      </rPr>
      <t>("mufna")</t>
    </r>
  </si>
  <si>
    <t>OBJEMKA 270 fi 1/2"</t>
  </si>
  <si>
    <t>OBJEMKA 270 fi 3/4"</t>
  </si>
  <si>
    <t>OBJEMKA 270 fi 1"</t>
  </si>
  <si>
    <t>OBJEMKA 270 fi 5/4"</t>
  </si>
  <si>
    <t>OBJEMKA 270 fi 6/4"</t>
  </si>
  <si>
    <t>OBJEMKA 270 fi 2"</t>
  </si>
  <si>
    <t>OBJEMKA 270 fi 2 1/2"</t>
  </si>
  <si>
    <t>OBJEMKA 270 fi 3"</t>
  </si>
  <si>
    <t>SPOJKA POCINKANA REBRASTA</t>
  </si>
  <si>
    <t>SPOJKA 900 fi 1/2 "</t>
  </si>
  <si>
    <t>SPOJKA 900 fi 3/4 "</t>
  </si>
  <si>
    <t>SPOJKA 900 fi 1 "</t>
  </si>
  <si>
    <t>SPOJKA 900 fi 5/4 "</t>
  </si>
  <si>
    <t>SPOJKA 900 fi 6/4 "</t>
  </si>
  <si>
    <t>SPOJKA 900 fi 2 "</t>
  </si>
  <si>
    <t xml:space="preserve">SPOJKA PREDFABRIKAT POCINKANA </t>
  </si>
  <si>
    <t>SPOJKA PREDFABRIKAT 334 FI 1/2"</t>
  </si>
  <si>
    <t>SPOJKA PREDFABRIKAT 334 FI 3/4"</t>
  </si>
  <si>
    <t>SPOJKA PREDFABRIKAT 334 FI 1"</t>
  </si>
  <si>
    <t>SPOJKA PREDFABRIKAT 334 FI 5/4"</t>
  </si>
  <si>
    <t>SPOJKA PREDFABRIKAT 334 FI 6/4"</t>
  </si>
  <si>
    <t>SPOJKA PREDFABRIKAT 334 FI 2"</t>
  </si>
  <si>
    <t>T - KOS POCINKAN</t>
  </si>
  <si>
    <t>T-KOS 130 FI 1/2"</t>
  </si>
  <si>
    <t>T-KOS 130 FI 3/4"</t>
  </si>
  <si>
    <t>T-KOS 130 FI 1"</t>
  </si>
  <si>
    <t>T-KOS 130 FI 5/4"</t>
  </si>
  <si>
    <t>T-KOS 130 FI 6/4"</t>
  </si>
  <si>
    <t>T-KOS 130 FI 2"</t>
  </si>
  <si>
    <t>T-KOS 130 FI 2 1/2"</t>
  </si>
  <si>
    <t>T-KOS 130 FI 3"</t>
  </si>
  <si>
    <t>R - KOS POCINKAN</t>
  </si>
  <si>
    <t>R KOS 241 FI 3/4"-1/2"</t>
  </si>
  <si>
    <t>R KOS 241 FI 1"-1/2"</t>
  </si>
  <si>
    <t>R KOS 241 FI 1"-3/4"</t>
  </si>
  <si>
    <t>R KOS 241 FI 5/4"-1/2"</t>
  </si>
  <si>
    <t>R KOS 241 FI 5/4"-3/4"</t>
  </si>
  <si>
    <t>R KOS 241 FI 5/4"-1"</t>
  </si>
  <si>
    <t>R KOS 241 FI 6/4"-3/4"</t>
  </si>
  <si>
    <t>R KOS 241 FI 6/4"-1"</t>
  </si>
  <si>
    <t>R KOS 241 FI 6/4"-5/4"</t>
  </si>
  <si>
    <t>R KOS 241 FI 2"-1/2"</t>
  </si>
  <si>
    <t>R KOS 241 FI 2"-3/4"</t>
  </si>
  <si>
    <t>R KOS 241 FI 2"-1"</t>
  </si>
  <si>
    <t>R KOS 241 FI 2"-5/4"</t>
  </si>
  <si>
    <t>R KOS 241 FI 2"-6/4"</t>
  </si>
  <si>
    <t>R KOS 241 FI 2 1/2"-2"</t>
  </si>
  <si>
    <t>R KOS 241 FI 3"-2"</t>
  </si>
  <si>
    <t>R KOS 241 FI 3"-2 1/2"</t>
  </si>
  <si>
    <t>ČEP POCINKAN</t>
  </si>
  <si>
    <t>ČEP 290 FI 1/2"</t>
  </si>
  <si>
    <t>ČEP 290 FI 3/4"</t>
  </si>
  <si>
    <t>ČEP 290 FI 1"</t>
  </si>
  <si>
    <t>ČEP 290 FI 5/4"</t>
  </si>
  <si>
    <t>ČEP 290 FI 6/4"</t>
  </si>
  <si>
    <t>ČEP 290 FI 2"</t>
  </si>
  <si>
    <t xml:space="preserve">CEV POCINKANA </t>
  </si>
  <si>
    <t>CEV POCINKANA FI 1/2"</t>
  </si>
  <si>
    <t>KG</t>
  </si>
  <si>
    <t>CEV POCINKANA FI 1"</t>
  </si>
  <si>
    <t>CEV POCINKANA FI 3/4"</t>
  </si>
  <si>
    <t>CEV POCINKANA FI 5/4"</t>
  </si>
  <si>
    <t>CEV POCINKANA FI 6/4"</t>
  </si>
  <si>
    <t>CEV POCINKANA FI 2"</t>
  </si>
  <si>
    <t>CEV POCINKANA FI 2/5"</t>
  </si>
  <si>
    <t>CEV POCINKANA FI 3"</t>
  </si>
  <si>
    <t>KOLENO NN</t>
  </si>
  <si>
    <t>KOLENO 90 fi 1/2"</t>
  </si>
  <si>
    <t>KOLENO 90 fi 3/4"</t>
  </si>
  <si>
    <t>KOLENO 90 fi 1"</t>
  </si>
  <si>
    <t>KOLENO 90 fi 5/4"</t>
  </si>
  <si>
    <t>KOLENO 90 fi 6/4"</t>
  </si>
  <si>
    <t>KOLENO 90 fi 2"</t>
  </si>
  <si>
    <t>KOLENO ZN</t>
  </si>
  <si>
    <t>KOLENO ZN fi 1/2"</t>
  </si>
  <si>
    <t>KOLENO ZN fi 3/4"</t>
  </si>
  <si>
    <t>KOLENO ZN fi 1"</t>
  </si>
  <si>
    <t>KOLENO ZN fi 5/4"</t>
  </si>
  <si>
    <t>KOLENO ZN fi 6/4"</t>
  </si>
  <si>
    <t>KOLENO ZN fi 2"</t>
  </si>
  <si>
    <t>ZAŠČITNI TRAK, TESNILNI MATERIAL, OPOZORILNI TRAK, MAST ZA MONTAŽO</t>
  </si>
  <si>
    <t>ZAŠČITNI TRAKOVI</t>
  </si>
  <si>
    <t>M</t>
  </si>
  <si>
    <t>PVC ZAŠČITNI TRAK NITTO 0,40/50 mm x 10 m</t>
  </si>
  <si>
    <t>PVC ZAŠČITNI TRAK NITTO 0,40/100 mm x 10 m</t>
  </si>
  <si>
    <t>TESNILA GUMA</t>
  </si>
  <si>
    <t xml:space="preserve"> </t>
  </si>
  <si>
    <t>TESNILNA GUMA 2 PLATNO 4 mm</t>
  </si>
  <si>
    <t>TESNILO - 4 mm DN 50</t>
  </si>
  <si>
    <t>TESNILO - 4 mm DN 65</t>
  </si>
  <si>
    <t>TESNILO - 4 mm DN 80</t>
  </si>
  <si>
    <t>TESNILO - 4 mm DN 100</t>
  </si>
  <si>
    <t>TESNILO - 4 mm DN 125</t>
  </si>
  <si>
    <t>TESNILO - 4 mm DN 150</t>
  </si>
  <si>
    <t>TESNILO - 4 mm DN 200</t>
  </si>
  <si>
    <t>TESNILO - 4 mm DN 250</t>
  </si>
  <si>
    <t>TESNILO - 4 mm DN 300</t>
  </si>
  <si>
    <t>OPOZORILNI TRAKOVI, MAZILO</t>
  </si>
  <si>
    <t>PVC OPOZORILNI TRAK</t>
  </si>
  <si>
    <t>MAST ZA MONTAŽO, pakirano 5 kg - kot OLMANYA ali enakovredno</t>
  </si>
  <si>
    <t>Labirintno tesnilo označeno z datumom proizvodnje (zaradi garancije, sledljivosti in izhodne kvalitete!)</t>
  </si>
  <si>
    <t>Zahtevana tlačna stopnja za vodo: 16 bar</t>
  </si>
  <si>
    <t>Ista spojka z istimi sidrnimi elementi se lahko ponovno uporabi vsaj 8-krat (npr.: pri tlačnih preizkusih)</t>
  </si>
  <si>
    <t>Zahteve za zgoraj navedeno blago:</t>
  </si>
  <si>
    <t>Indikator opozorilni trak</t>
  </si>
  <si>
    <t xml:space="preserve">               DA                                             NE</t>
  </si>
  <si>
    <t>SKLOP 4: SKUPAJ VREDNOST (v € brez DDV):</t>
  </si>
  <si>
    <t>FITINGI: HOLANDEC POCINKAN, TESNILO ZA HOLANDEC, DVOVIJAČNIK, IZOGIBNI LOK, OBJEMKA, SPOJKA REBRASTA, SPOJKA PREDFABRIKAT POCINKANA, T - KOS, R - KOS, ČEP, CEV - POCINKANO, KOLENO NN, KOLENO ZN</t>
  </si>
  <si>
    <t xml:space="preserve">Predmet javnega naročila: </t>
  </si>
  <si>
    <t>Sklop</t>
  </si>
  <si>
    <t>Ponudbena cena sklopa: vrednost skupaj v € brez DDV</t>
  </si>
  <si>
    <t>SKLOP 2</t>
  </si>
  <si>
    <t>SKLOP 4</t>
  </si>
  <si>
    <t>SKLOP 8</t>
  </si>
  <si>
    <t>SKLOP 9</t>
  </si>
  <si>
    <t>SKLOP 10</t>
  </si>
  <si>
    <t>SKLOP 12</t>
  </si>
  <si>
    <t xml:space="preserve">Kraj in datum: </t>
  </si>
  <si>
    <t>Žig in podpis:</t>
  </si>
  <si>
    <t>artikel</t>
  </si>
  <si>
    <t>EM</t>
  </si>
  <si>
    <t>ocenjena količina</t>
  </si>
  <si>
    <t>cena na EM (v € brez DDV)</t>
  </si>
  <si>
    <t>skupaj vrednost brez DDV (v €)</t>
  </si>
  <si>
    <t>proizvajalec artikla</t>
  </si>
  <si>
    <t>KOS</t>
  </si>
  <si>
    <t>Ocenjeni obsegi dobav so zgolj informativnega značaja in bodo pomagali naročniku pri objektivnem ocenjevanju ponudb.</t>
  </si>
  <si>
    <t>Naročnik se s tem javnim naročilom ne zavezuje, da bo v času trajanja okvirnega sporazuma naročil navedene količine v navedenem obsegu.</t>
  </si>
  <si>
    <t>* velja za vse, pod posameznim rumenim poljem navedene artikle</t>
  </si>
  <si>
    <t xml:space="preserve">Ponudnik mora ponuditi vse vrste blaga s posameznega sklopa. Ponujeno blago v posameznem sklopu mora biti med seboj kompatibilno. </t>
  </si>
  <si>
    <t>JAŠKI ZA VODOMERE - kot npr. Zagožen ali enakovredno*</t>
  </si>
  <si>
    <t xml:space="preserve">VODOMERNI TERMO JAŠEK 3/4" (PVC POKROV) </t>
  </si>
  <si>
    <t xml:space="preserve">VODOMERNI TERMO JAŠEK 2 X 3/4" (PVC POKROV) </t>
  </si>
  <si>
    <t xml:space="preserve">VODOMERNI TERMO JAŠEK 1" (PVC POKROV) </t>
  </si>
  <si>
    <t xml:space="preserve">VODOMERNI TERMO JAŠEK 3/4" (LTŽ POKROV) </t>
  </si>
  <si>
    <t xml:space="preserve">VODOMERNI TERMO JAŠEK 2 X 3/4" (LTŽ POKROV) </t>
  </si>
  <si>
    <t xml:space="preserve">VODOMERNI TERMO JAŠEK 1" (LTŽ POKROV) </t>
  </si>
  <si>
    <t>VODOMERNI ŠTEVCI</t>
  </si>
  <si>
    <t>OBNOVLJENI VODOMERNI ŠTEVCI</t>
  </si>
  <si>
    <t>cena na EM            (v € brez DDV)</t>
  </si>
  <si>
    <t>Ponudnik zagotavlja servisiranje in overjanje merilnih vložkov brez ohišja, kjer to dovoljuje certifikat o odobritvi tipa.</t>
  </si>
  <si>
    <t>Uporabljeni originalni rezervni deli oziroma dovoljeni nadomestki v certifikatu.</t>
  </si>
  <si>
    <t>Dostava vodomerov k naročniku.</t>
  </si>
  <si>
    <t xml:space="preserve">1/2 " pokončni </t>
  </si>
  <si>
    <t>3/4 ležeči</t>
  </si>
  <si>
    <t>1" ležeči</t>
  </si>
  <si>
    <t>6/4" ležeči</t>
  </si>
  <si>
    <t>5/4" ležeči</t>
  </si>
  <si>
    <t>kombiniran 50</t>
  </si>
  <si>
    <t>kombiniran 80</t>
  </si>
  <si>
    <t>kombiniran 100</t>
  </si>
  <si>
    <t>R KOS 241 FI 2 1/2"-6/4"</t>
  </si>
  <si>
    <t>R KOS 241 FI 3"-6/4"</t>
  </si>
  <si>
    <t>1/2" ležeči</t>
  </si>
  <si>
    <t>1/2" gospodinjski</t>
  </si>
  <si>
    <t>3/4" ležeči</t>
  </si>
  <si>
    <t>3/4" pokončni</t>
  </si>
  <si>
    <t>1/2" pokončni</t>
  </si>
  <si>
    <t>5/4"</t>
  </si>
  <si>
    <t>6/4"</t>
  </si>
  <si>
    <t>DN 50</t>
  </si>
  <si>
    <t>DN 65</t>
  </si>
  <si>
    <t>DN 80</t>
  </si>
  <si>
    <t>DN 100</t>
  </si>
  <si>
    <t>1/2 " ležeči</t>
  </si>
  <si>
    <t>1/2"</t>
  </si>
  <si>
    <t>3/4"</t>
  </si>
  <si>
    <t>1"</t>
  </si>
  <si>
    <t>SPOJNICE ZA VODOMERE (HOLANDEC MEDENINAST)</t>
  </si>
  <si>
    <t>HOLANDEC MEDENINAST  -PODALJŠANA IZVEDBA</t>
  </si>
  <si>
    <t>VENTIL NEPOVRATNI PVC</t>
  </si>
  <si>
    <t>KONTROLA TOČNOSTI VODOMERA Z URADNIM POTRDILOM</t>
  </si>
  <si>
    <t>kontrola z ur.potrdilom</t>
  </si>
  <si>
    <t>Prevzem starih vodomerov pri naročniku.</t>
  </si>
  <si>
    <t>Naročnik se zavezuje zadnji teden v mesecu javiti potrebno število obnovljenih vodomerov, ponudnik pa se zavezuje le-te dostaviti na naročnikov naslov v prvih dveh delovnih dneh naslednjega meseca.</t>
  </si>
  <si>
    <t>Lastna zaloga servisiranih vodomerov serviserja (vnaprej pripravljeni).</t>
  </si>
  <si>
    <t>Nove vodomere morajo sestavljati samo novi deli.</t>
  </si>
  <si>
    <t>Stroški overitve morajo biti vključeni v ceni vodomerov.</t>
  </si>
  <si>
    <t>TEHNIČNE ZAHTEVE ZA POSAMEZNE TIPE VODOMEROV</t>
  </si>
  <si>
    <t>NAZIVNI PRETOK</t>
  </si>
  <si>
    <t>Qn 1,5</t>
  </si>
  <si>
    <t>Qn 2,5</t>
  </si>
  <si>
    <t>Qn 6</t>
  </si>
  <si>
    <t>Qn6</t>
  </si>
  <si>
    <t>Qn 10</t>
  </si>
  <si>
    <t>Resolucija min.odčitka</t>
  </si>
  <si>
    <t>Način vgradnje</t>
  </si>
  <si>
    <t>horizont.</t>
  </si>
  <si>
    <t>Dolžina L</t>
  </si>
  <si>
    <t>165 mm</t>
  </si>
  <si>
    <t>190 mm</t>
  </si>
  <si>
    <t>260 mm</t>
  </si>
  <si>
    <t>300 mm</t>
  </si>
  <si>
    <t>VSEBUJE</t>
  </si>
  <si>
    <t>NE VSEBUJE</t>
  </si>
  <si>
    <t>* s križcem označite ali ponujeni vodomer vsebuje navedene karaktiristike ali ne</t>
  </si>
  <si>
    <t xml:space="preserve"> - KOMBINIRANI VODOMERI morajo ustrezati naslednjim karakteristikam:</t>
  </si>
  <si>
    <t xml:space="preserve"> - VEČTOČKOVNI VODOMERI od 1/2" do 6/4" morajo ustrezati naslednjim karakteristikam:</t>
  </si>
  <si>
    <t>HORIZONTALNI NAČIN VGRADNJE</t>
  </si>
  <si>
    <t>Vrtljiva številčnica za 360 °</t>
  </si>
  <si>
    <t>Zamenljiv mehanizem vodomera. Ohišje ostane vgrajeno na merilnem mestu - možnost mora biti zapisana v certifikatu o odobritvi tipa merila, ki ga izda pristojna institucija v Sloveniji.</t>
  </si>
  <si>
    <t>Obtočni vodomer mora biti volumetrične izvedbe.</t>
  </si>
  <si>
    <t>Obtočni vodomer mora biti zaporedno v ohišju in ne na levi ali desni strani glavnega vodomera.</t>
  </si>
  <si>
    <t>Obtočni vodomer mora omogočati pritrditev impulza oziroma radijskega oddajnika z dvema vijakoma.</t>
  </si>
  <si>
    <t>Obtočni vodomer mora biti predpripravljen za montažo induktivnega impulza.</t>
  </si>
  <si>
    <t>Enak merilni mehanizem za velikosti 50, 65, 80 in 100 mm.</t>
  </si>
  <si>
    <t xml:space="preserve"> - INDUSTRIJSKI VODOMERI morajo ustrezati naslednjim karakteristikam:</t>
  </si>
  <si>
    <t xml:space="preserve">Univerzalna vgradnja </t>
  </si>
  <si>
    <t>Zamenljiv merilni mehanizem na mestu vgradnje</t>
  </si>
  <si>
    <t>Serijska številka vidna z vrha jaška</t>
  </si>
  <si>
    <t>Predpripravljeni 2 x reed in 1 x opto impulzi, za montažo brez odstranitve pokrova vodomera ter vijačenja.</t>
  </si>
  <si>
    <t>Možnost nadgradnje številčnic z elektronskimi številčnicami.</t>
  </si>
  <si>
    <t>Hermetično zaprta številčnica IP68 (steklo-baker)</t>
  </si>
  <si>
    <t xml:space="preserve">Ponujeno blago mora ustrezati tehničnim zahtevam, katere je naročnik navedel znotraj posameznega sklopa. </t>
  </si>
  <si>
    <t>Ponudnik se zavezuje, da bo v obnovo prevzete števce nadomestil z obnovljenimi vodomernimi števci enakih blagovnih znamk, kot so bili tisti prevzeti.</t>
  </si>
  <si>
    <t>3/4" gospodinjski</t>
  </si>
  <si>
    <t>3/4 pokončni</t>
  </si>
  <si>
    <t>TESNILO ZA HOLANDEC fi 2 1/2"</t>
  </si>
  <si>
    <t>TESNILO ZA HOLANDEC fi 3"</t>
  </si>
  <si>
    <t>IZOGIBNI LOK FI 1"</t>
  </si>
  <si>
    <t>R KOS 241 FI 1/2"-3/8"</t>
  </si>
  <si>
    <t>R KOS 241 FI 2 1/2"-1"</t>
  </si>
  <si>
    <t>R KOS 241 FI 2 1/2"-5/4"</t>
  </si>
  <si>
    <t>R KOS 241 FI 3"-5/4"</t>
  </si>
  <si>
    <t>Univerzalne spojke:</t>
  </si>
  <si>
    <r>
      <t>zahtevano področje stiskanja</t>
    </r>
    <r>
      <rPr>
        <i/>
        <sz val="11"/>
        <rFont val="Times New Roman"/>
        <family val="1"/>
        <charset val="238"/>
      </rPr>
      <t>:</t>
    </r>
  </si>
  <si>
    <t>DN</t>
  </si>
  <si>
    <t>Področje stiskanja – mm</t>
  </si>
  <si>
    <t>Ø od</t>
  </si>
  <si>
    <t>Ø do</t>
  </si>
  <si>
    <t>Tesnila morajo imeti dve plasti platna.</t>
  </si>
  <si>
    <t>_______________________________________</t>
  </si>
  <si>
    <t>__________</t>
  </si>
  <si>
    <t>SKLOP 2:</t>
  </si>
  <si>
    <t>SKLOP 2: SKUPAJ VREDNOST (v € brez DDV):</t>
  </si>
  <si>
    <t>PAR</t>
  </si>
  <si>
    <t>SKLOP 4:</t>
  </si>
  <si>
    <t xml:space="preserve">MULTIJOINT SPOJKE </t>
  </si>
  <si>
    <t>PODATKI (vpišite karakteristike)</t>
  </si>
  <si>
    <t>UNIVERZALNA SPOJKA DVOJNA DN 65</t>
  </si>
  <si>
    <t>UNIVERZALNA SPOJKA DVOJNA DN 80</t>
  </si>
  <si>
    <t>UNIVERZALNA SPOJKA DVOJNA DN 100</t>
  </si>
  <si>
    <t>UNIVERZALNA SPOJKA DVOJNA DN 125</t>
  </si>
  <si>
    <t>UNIVERZALNA SPOJKA DVOJNA DN 150</t>
  </si>
  <si>
    <t>UNIVERZALNA SPOJKA DVOJNA DN 200</t>
  </si>
  <si>
    <t>UNIVERZALNA SPOJKA DVOJNA DN 250</t>
  </si>
  <si>
    <t>UNIVERZALNA SPOJKA DVOJNA DN 300</t>
  </si>
  <si>
    <t>SKLOP 1:</t>
  </si>
  <si>
    <t>FF-KOS PRIROBNIČNI</t>
  </si>
  <si>
    <t>FF-KOS PRIROBNIČNI DN 50/300</t>
  </si>
  <si>
    <t>Bohamet</t>
  </si>
  <si>
    <t>FF-KOS PRIROBNIČNI DN 80/100</t>
  </si>
  <si>
    <t>FF-KOS PRIROBNIČNI DN 80/200</t>
  </si>
  <si>
    <t>FF-KOS PRIROBNIČNI DN 80/300</t>
  </si>
  <si>
    <t>FF-KOS PRIROBNIČNI DN 80/400</t>
  </si>
  <si>
    <t>FF-KOS PRIROBNIČNI DN 80/500</t>
  </si>
  <si>
    <t xml:space="preserve">FF-KOS PRIROBNIČNI DN 80/600 </t>
  </si>
  <si>
    <t>FF-KOS PRIROBNIČNI DN 80/800</t>
  </si>
  <si>
    <t xml:space="preserve">FF-KOS PRIROBNIČNI DN 80/1000 </t>
  </si>
  <si>
    <t xml:space="preserve">FF-KOS PRIROBNIČNI DN 100/600  </t>
  </si>
  <si>
    <t xml:space="preserve">FF-KOS PRIROBNIČNI DN 150/200 </t>
  </si>
  <si>
    <t xml:space="preserve">FF-KOS PRIROBNIČNI DN 150/600  </t>
  </si>
  <si>
    <t>FF-KOS PRIROBNIČNI DN 200/600</t>
  </si>
  <si>
    <t>FF-KOS PRIROBNIČNI DN 250/600</t>
  </si>
  <si>
    <t xml:space="preserve">FFK-Q KOS PRIROBNIČNI </t>
  </si>
  <si>
    <t>FFR KOS PRIROBNIČNI</t>
  </si>
  <si>
    <t>FFR KOS PRIROBNIČNI L 200 DN 100/50</t>
  </si>
  <si>
    <t>FFR KOS PRIROBNIČNI L 200 DN 100/80</t>
  </si>
  <si>
    <t>FFR KOS PRIROBNIČNI L 200 DN 150/100</t>
  </si>
  <si>
    <t>T KOS PRIROBNIČNI DN 80/80</t>
  </si>
  <si>
    <t xml:space="preserve">T KOS PRIROBNIČNI DN 100/50 </t>
  </si>
  <si>
    <t xml:space="preserve">T KOS PRIROBNIČNI DN 100/80          </t>
  </si>
  <si>
    <t>T KOS PRIROBNIČNI DN 100/100</t>
  </si>
  <si>
    <t>T KOS PRIROBNIČNI DN 125/80</t>
  </si>
  <si>
    <t>T KOS PRIROBNIČNI DN 125/125</t>
  </si>
  <si>
    <t xml:space="preserve">T KOS PRIROBNIČNI DN 150/50 </t>
  </si>
  <si>
    <t xml:space="preserve">T KOS PRIROBNIČNI DN 150/80  </t>
  </si>
  <si>
    <t xml:space="preserve">T KOS PRIROBNIČNI DN 150/100  </t>
  </si>
  <si>
    <t xml:space="preserve">T KOS PRIROBNIČNI DN 150/150 </t>
  </si>
  <si>
    <t>T KOS PRIROBNIČNI DN 250/100</t>
  </si>
  <si>
    <t>E-KS KOS (SPN-PN) PRIROBNIČNI</t>
  </si>
  <si>
    <t>E-KS KOS (SPN-PN) - FI 160 DN 150</t>
  </si>
  <si>
    <t>E-KS KOS (SPN-PN) - FI 225 DN 200</t>
  </si>
  <si>
    <t>F-KS KOS (S-PN)</t>
  </si>
  <si>
    <t>F-KS KOS (S-PN) - FI 160 DN 150</t>
  </si>
  <si>
    <t>F-KS KOS (S-PN) - FI 225 DN 200</t>
  </si>
  <si>
    <t>N KOS PRIROBNIČNI</t>
  </si>
  <si>
    <t xml:space="preserve">N KOS PRIROBNIČNI DN 80   </t>
  </si>
  <si>
    <t>N KOS DN 80 - LETEČA PRIROBNICA</t>
  </si>
  <si>
    <t>X KOS SLEPA PRIROBNICA</t>
  </si>
  <si>
    <t>X KOS PRIROBNIČNI DN 50</t>
  </si>
  <si>
    <t>X KOS PRIROBNIČNI DN 50/2"</t>
  </si>
  <si>
    <t>X KOS PRIROBNIČNI DN 80</t>
  </si>
  <si>
    <t>X KOS PRIROBNIČNI DN 80/2"</t>
  </si>
  <si>
    <t>X KOS PRIROBNIČNI DN 100</t>
  </si>
  <si>
    <t xml:space="preserve">X KOS PRIROBNIČNI DN 100/2"     </t>
  </si>
  <si>
    <t>X KOS PRIROBNIČNI DN 250</t>
  </si>
  <si>
    <t>TT KOS PRIROBNIČNI</t>
  </si>
  <si>
    <t>TT KOS PRIROBNIČNI DN 100/100</t>
  </si>
  <si>
    <t>PRELIV PRIROBNIČNI</t>
  </si>
  <si>
    <t>PRELIV DN 100</t>
  </si>
  <si>
    <t>ŽABJI POKROV</t>
  </si>
  <si>
    <t>ŽABJI POKROV S PRIROBNICO DN 80</t>
  </si>
  <si>
    <t>KOMPENZACIJA - Montažno demontažni kos</t>
  </si>
  <si>
    <t xml:space="preserve">MONTAŽNO - DEMONTAŽNI KOS DN 150  </t>
  </si>
  <si>
    <t>Domex</t>
  </si>
  <si>
    <t>ZRAČNI VENTIL</t>
  </si>
  <si>
    <t>ZRAČNI VENTIL 1 KROGLA DN 50</t>
  </si>
  <si>
    <t>VAG Armaturen</t>
  </si>
  <si>
    <t xml:space="preserve">KOTNI PLOVNI VENTIL </t>
  </si>
  <si>
    <t>KOTNI PLOVNI VENTIL NAZIVNI PRITISK 10 DN 50</t>
  </si>
  <si>
    <t>MIV</t>
  </si>
  <si>
    <t>KOTNI PLOVNI VENTIL NAZIVNI PRITISK 10 DN 80</t>
  </si>
  <si>
    <t>KOTNI PLOVNI VENTIL NAZIVNI PRITISK 10 DN 100</t>
  </si>
  <si>
    <t>SKLOP 1: SKUPAJ VREDNOST (v € brez DDV):</t>
  </si>
  <si>
    <t>SKLOP 3:</t>
  </si>
  <si>
    <t>NAVRTNI ZASUN, STREME, KOLENO VRTLJIVO, VGRADILNE GARNITURE</t>
  </si>
  <si>
    <t>NAVRTNI ZASUN IN STREME - kot npr. IMP Armature ali enakovredno*</t>
  </si>
  <si>
    <t>NAVRTNI ZASUN UNIVERZALNI DN 80-300</t>
  </si>
  <si>
    <t>IMP Armature</t>
  </si>
  <si>
    <t>STREME ZA NAVRTNI ZASUN DN 80</t>
  </si>
  <si>
    <t>STREME ZA NAVRTNI ZASUN  DN 100</t>
  </si>
  <si>
    <t>STREME ZA NAVRTNI ZASUN DN  125</t>
  </si>
  <si>
    <t>NAVRTNI ZASUN DN 75</t>
  </si>
  <si>
    <t>NAVRTNI ZASUN DN 90</t>
  </si>
  <si>
    <t>NAVRTNI ZASUN DN 160</t>
  </si>
  <si>
    <t>NAVRTNI ZASUN DN 225</t>
  </si>
  <si>
    <t>NAVRTNI ZASUN ZA PVC - DA 63/ZAK 34</t>
  </si>
  <si>
    <t>NAVRTNI ZASUN ZA PVC - DA 90/ZAK 34</t>
  </si>
  <si>
    <t>NAVRTNI ZASUN ZA PVC - DA 125/ZAK 34</t>
  </si>
  <si>
    <t>KOLENO VRTLJIVO ZAK 34 - PE-DA 25 mm</t>
  </si>
  <si>
    <t>VGRADILNA GARNITURA TELESKOPSKA TIP "H" DN 6/4 RD 0,6-0,8</t>
  </si>
  <si>
    <t>SKLOP 3: SKUPAJ VREDNOST (v € brez DDV):</t>
  </si>
  <si>
    <t>Opisi za "Navrtni zasun in streme" - prvi sklop v tabeli:</t>
  </si>
  <si>
    <t xml:space="preserve">Liti deli NAVRTNIH ZASUNOV morajo biti izdelni iz nodularne litine in zaščiteni z živilsko neoporečno prašno epoxy barvo RAL 5005. Objemka glavne cevi mora biti izdelana iz nodularne litine ali kot streme iz nerjevečega materiala. Tesnilni elementi, ki so v kontaktu z medijem morajo biti izdelani iz EPDM/W270 antibakterijsko gumo in certifikatom o živilski neoporečnosti izdanega od nacionalnega inštituta. Izvedba zasuna mora omogočati vrtanje in priklop na glavno cev pod pritiskom. Navojni priključek mora omogočati klasični vijačni spoj s fitingi ali tudi direktni priklop vrtljivega kolena – adapterja dimenzij 3/4 '', 1'', 1 1/4'', 1 1/2" in 2''. </t>
  </si>
  <si>
    <t>SKLOP 5:</t>
  </si>
  <si>
    <t>PODZEMNI IN NADZEMNI HIDRANTI - INOX, SLEPI POKROV IN KLJUČ ZA HIDRANT</t>
  </si>
  <si>
    <t>NADZEMNI HIDRANT - INOX - kot npr. IMP ali enakovredno*</t>
  </si>
  <si>
    <t xml:space="preserve">NADZEMNI HIDRANT LOMLJIV 80/1000   </t>
  </si>
  <si>
    <t>SKLOP 5: SKUPAJ VREDNOST (v € brez DDV):</t>
  </si>
  <si>
    <t>SKLOP 6:</t>
  </si>
  <si>
    <t>PLOŠČATI ZASUN (kot npr. B&amp;R ali enakovredno)*</t>
  </si>
  <si>
    <t>PLOŠČATI ZASUN PODZEMNA VGRADNJA NP 10 DN 50</t>
  </si>
  <si>
    <t xml:space="preserve">PLOŠČATI ZASUN PODZEMNA VGRADNJA NP 10 DN 80  </t>
  </si>
  <si>
    <t xml:space="preserve">PLOŠČATI ZASUN PODZEMNA VGRADNJA NP 10 DN 100  </t>
  </si>
  <si>
    <t xml:space="preserve">PLOŠČATI ZASUN PODZEMNA VGRADNJA NP 10 DN 150 </t>
  </si>
  <si>
    <t>OVALNI ZASUN</t>
  </si>
  <si>
    <t>KOLO ZA PLOŠČATI KLINASTI ZASUN, OVALNI KLINASTI ZASUN DN 50</t>
  </si>
  <si>
    <t xml:space="preserve">KOLO ZA PLOŠČATI KLINASTI ZASUN, OVALNI KLINASTI ZASUN DN 80 </t>
  </si>
  <si>
    <t xml:space="preserve">KOLO ZA PLOŠČATI KLINASTI ZASUN, OVALNI KLINASTI ZASUN DN 100-150 </t>
  </si>
  <si>
    <t>Bregar Peter s.p.</t>
  </si>
  <si>
    <t>EV ZASUN</t>
  </si>
  <si>
    <t>EV ZASUN NP 10 3/4" DN 20</t>
  </si>
  <si>
    <t>Unithing</t>
  </si>
  <si>
    <t>EV ZASUN NP 10 1" DN 25</t>
  </si>
  <si>
    <t>EV ZASUN NP 10 5/4" DN 32</t>
  </si>
  <si>
    <t>VGRADILNE GARNITURE-TELESKOPSKE-ZA EV ZASUN</t>
  </si>
  <si>
    <t>VGRADILNA GARNITURA ZA EV ZASUN KRATKA</t>
  </si>
  <si>
    <t>VGRADILNA GARNITURA ZA EV ZASUN DOLGA</t>
  </si>
  <si>
    <t>NAPIŠITE DOLŽINE, KI JIH PONUJATE!!!</t>
  </si>
  <si>
    <t>LOVILEC NESNAGE (kot npr. Kovina Šmartno ali enakovredno)*</t>
  </si>
  <si>
    <t>MEDENINASTI LOVILEC NESNAGE NAZIVNI PRITISK 10 FI 3/4"</t>
  </si>
  <si>
    <t>Itap</t>
  </si>
  <si>
    <t>MEDENINASTI LOVILEC NESNAGE NAZIVNI PRITISK 10 FI 1"</t>
  </si>
  <si>
    <t>MEDENINASTI LOVILEC NESNAGE NAZIVNI PRITISK 10 FI 2"</t>
  </si>
  <si>
    <t>LOVILEC NESNAGE NAZIVNI PRITISK 10 DN 80</t>
  </si>
  <si>
    <t>NEPOVRATNI VENTIL</t>
  </si>
  <si>
    <t xml:space="preserve">MEDENINASTI POVRATNI VENTIL FI 1/2" </t>
  </si>
  <si>
    <t xml:space="preserve">MEDENINASTI POVRATNI VENTIL FI 3/4" </t>
  </si>
  <si>
    <t xml:space="preserve">MEDENINASTI POVRATNI VENTIL FI 1" </t>
  </si>
  <si>
    <t xml:space="preserve">MEDENINASTI POVRATNI VENTIL FI 5/4" </t>
  </si>
  <si>
    <t xml:space="preserve">MEDENINASTI POVRATNI VENTIL FI 6/4" </t>
  </si>
  <si>
    <t xml:space="preserve">MEDENINASTI POVRATNI VENTIL FI 2" </t>
  </si>
  <si>
    <t>NEPOVRATNI VENTIL DN 80 (kot npr. Norva (IMP) ali enakovredno)*</t>
  </si>
  <si>
    <t>Herz Kovina</t>
  </si>
  <si>
    <t xml:space="preserve">KROGELNI VENTIL Z IZPUSTOM FI 1/2" </t>
  </si>
  <si>
    <t xml:space="preserve">KROGELNI VENTIL Z IZPUSTOM FI 3/4" </t>
  </si>
  <si>
    <t xml:space="preserve">KROGELNI VENTIL Z IZPUSTOM FI 1" </t>
  </si>
  <si>
    <t xml:space="preserve">KROGELNI VENTIL Z IZPUSTOM FI 5/4" </t>
  </si>
  <si>
    <t xml:space="preserve">VRTNA PIPA FI 1/2" </t>
  </si>
  <si>
    <t xml:space="preserve">VRTNA PIPA FI 3/4" </t>
  </si>
  <si>
    <t>SKLOP 6: SKUPAJ VREDNOST (v € brez DDV):</t>
  </si>
  <si>
    <t>* velja za vse, pod posameznim rumenim poljem navedene artikle oziroma označene artikle</t>
  </si>
  <si>
    <t>Dvojno tesnjenje vretena + zaščitni obroč pred vstopom nesnage.</t>
  </si>
  <si>
    <t>Možnost naknadne nadgradnje z el. motornim pogonom brez posega v konstrukcijo zasuna (z adapterjem).</t>
  </si>
  <si>
    <t>Označba na zasunih za bakteriološko neoporečnost po DVGW-W270.</t>
  </si>
  <si>
    <t>Vreteno in vsi vijaki so valjani iz nerjavečega jekla.</t>
  </si>
  <si>
    <t>___________</t>
  </si>
  <si>
    <t>SKLOP 7:</t>
  </si>
  <si>
    <t>CESTNA KAPA DN 125</t>
  </si>
  <si>
    <t xml:space="preserve">KAPA OVALNA ZA PODZEMNI HIDRANT </t>
  </si>
  <si>
    <t>SKLOP 7: SKUPAJ VREDNOST (v € brez DDV):</t>
  </si>
  <si>
    <t>SKLOP 11:</t>
  </si>
  <si>
    <r>
      <t xml:space="preserve">KONČNIKI VARILNI LS 160 - SDR 11 </t>
    </r>
    <r>
      <rPr>
        <sz val="10"/>
        <color indexed="10"/>
        <rFont val="Trebuchet MS"/>
        <family val="2"/>
        <charset val="238"/>
      </rPr>
      <t xml:space="preserve"> </t>
    </r>
  </si>
  <si>
    <t>Plasson, Frialen</t>
  </si>
  <si>
    <t>KONČNIKI VARILNI LS 280 - SDR 11</t>
  </si>
  <si>
    <t>PRIROBNICE</t>
  </si>
  <si>
    <r>
      <t xml:space="preserve">JEKLENA PLASTIFICIRANA PROSTA PRIROBNICA 160 (16 bar)  </t>
    </r>
    <r>
      <rPr>
        <sz val="10"/>
        <color indexed="10"/>
        <rFont val="Trebuchet MS"/>
        <family val="2"/>
        <charset val="238"/>
      </rPr>
      <t/>
    </r>
  </si>
  <si>
    <t xml:space="preserve">JEKLENA PLASTIFICIRANA PROSTA PRIROBNICA 280 (16 bar) </t>
  </si>
  <si>
    <t>OBOJKA ELEKTROVARILNA</t>
  </si>
  <si>
    <t xml:space="preserve">OBOJKA ELEKTROVARILNA 110 SDR 11  </t>
  </si>
  <si>
    <t>OBOJKA ELEKTROVARILNA 160 SDR 11</t>
  </si>
  <si>
    <t>PE-80 CEVI ZA VODO</t>
  </si>
  <si>
    <t>PE-80 CEV 25 12,5B 3/4"</t>
  </si>
  <si>
    <t>Totra, Heplast</t>
  </si>
  <si>
    <t>PE-80 CEV 32 12,5B 1"</t>
  </si>
  <si>
    <t>PE-80 CEV 63 12,5B 2"</t>
  </si>
  <si>
    <t xml:space="preserve">PE-80 CEV 90 12,5B 3" </t>
  </si>
  <si>
    <t>SPOJKE  PVC</t>
  </si>
  <si>
    <t>SPOJKA PVC ENOJNA 1/2" ZMP</t>
  </si>
  <si>
    <t>GF</t>
  </si>
  <si>
    <t>SPOJKA PVC ENOJNA 3/4" ZMP</t>
  </si>
  <si>
    <t>SPOJKA PVC ENOJNA 1" ZMP</t>
  </si>
  <si>
    <t>SPOJKA PVC ENOJNA 5/4" ZMP</t>
  </si>
  <si>
    <t>SPOJKA PVC ENOJNA 6/4" ZMP</t>
  </si>
  <si>
    <t>SPOJKA PVC DVOJNA 1/2" ZBP</t>
  </si>
  <si>
    <t>SPOJKA PVC DVOJNA 3/4" ZBP</t>
  </si>
  <si>
    <t>SPOJKA PVC DVOJNA 1" ZBP</t>
  </si>
  <si>
    <t>SPOJKA PVC DVOJNA 5/4" ZBP</t>
  </si>
  <si>
    <t>SPOJKA PVC DVOJNA 6/4" ZBP</t>
  </si>
  <si>
    <t>ZOBATA SPOJKA ZA PE - kot npr. IMP ali enakovredno*</t>
  </si>
  <si>
    <t xml:space="preserve">ZOBATA SPOJKA ZA PE DN 63 </t>
  </si>
  <si>
    <t xml:space="preserve">ZOBATA SPOJKA ZA PE DN 75 </t>
  </si>
  <si>
    <t xml:space="preserve">ZOBATA SPOJKA ZA PE DN 90   </t>
  </si>
  <si>
    <t xml:space="preserve">ZOBATA SPOJKA ZA PE DN 110  </t>
  </si>
  <si>
    <t>ZOBATA SPOJKA ZA PE DN 125</t>
  </si>
  <si>
    <t>SKLOP 11: SKUPAJ VREDNOST (v € brez DDV):</t>
  </si>
  <si>
    <t>CESTNA KAPA</t>
  </si>
  <si>
    <t>KAPA OVALNA ZA ZRAČNIK</t>
  </si>
  <si>
    <t>cena na EM               (v € brez DDV)</t>
  </si>
  <si>
    <t>DN 50 kombiniran</t>
  </si>
  <si>
    <t>DN 80 kombiniran</t>
  </si>
  <si>
    <t>DN 100 kombiniran</t>
  </si>
  <si>
    <t>PODZEMNI HIDRANT - INOX - kot npr. IMP ali enakovredno*</t>
  </si>
  <si>
    <t>PH DN 80/750</t>
  </si>
  <si>
    <t>SLEPI POKROV IN KLJUČ ZA HIDRANT</t>
  </si>
  <si>
    <t>SLEPI POKROV C 52 ZN</t>
  </si>
  <si>
    <t>SLEPI POKROV B 75 ZN</t>
  </si>
  <si>
    <t>KLJUČ ZA NADZEMNI HIDRANT</t>
  </si>
  <si>
    <t>PVC OPOZORILNI TRAK Z INDIKATORJEM (plin, vodovod, kanalizacija, telekom optični kabel) - kot ANDOTEHNA ali enakovredno</t>
  </si>
  <si>
    <r>
      <t xml:space="preserve">LASTNOSTI VODOMERNIH </t>
    </r>
    <r>
      <rPr>
        <b/>
        <sz val="10"/>
        <rFont val="Trebuchet MS"/>
        <family val="2"/>
        <charset val="238"/>
      </rPr>
      <t>JAŠKOV - SKLOP 8</t>
    </r>
  </si>
  <si>
    <t xml:space="preserve">VODOMERNI TERMO JAŠEK 3/4" Z REDUCIRNIM VENTILOM Z MANOMETROM (LTŽ POKROV) </t>
  </si>
  <si>
    <t>STREME ZA NAVRTNI ZASUN  DN 150</t>
  </si>
  <si>
    <t>STREME ZA NAVRTNI ZASUN  DN 200</t>
  </si>
  <si>
    <t>STREME ZA NAVRTNI ZASUN  DN 250</t>
  </si>
  <si>
    <t>STREME ZA NAVRTNI ZASUN  DN 300</t>
  </si>
  <si>
    <t>NAVRTNI ZASUN DN 63</t>
  </si>
  <si>
    <t>NAVRTNI ZASUN DN 110</t>
  </si>
  <si>
    <t>NAVRTNI ZASUN DN 125</t>
  </si>
  <si>
    <t>NAVRTNI ZASUN DN 315</t>
  </si>
  <si>
    <t>NAVRTNI ZASUN ZA PVC - DA 75/ZAK 34</t>
  </si>
  <si>
    <t>NAVRTNI ZASUN ZA PVC - DA 110/ZAK 34</t>
  </si>
  <si>
    <t>NAVRTNI ZASUN ZA PVC - DA 160/ZAK 34</t>
  </si>
  <si>
    <t>NAVRTNI ZASUN ZA PVC - DA 225/ZAK 34</t>
  </si>
  <si>
    <t>NAVRTNI ZASUN ZA PVC - DA 280/ZAK 34</t>
  </si>
  <si>
    <t>NAVRTNI ZASUN ZA PVC - DA 90/ZAK 46</t>
  </si>
  <si>
    <t>NAVRTNI ZASUN ZA PVC - DA 110/ZAK 46</t>
  </si>
  <si>
    <t>NAVRTNI ZASUN ZA PVC - DA 125/ZAK 46</t>
  </si>
  <si>
    <t>NAVRTNI ZASUN ZA PVC - DA 160/ZAK 46</t>
  </si>
  <si>
    <t>NAVRTNI ZASUN ZA PVC - DA 225/ZAK 46</t>
  </si>
  <si>
    <t>NAVRTNI ZASUN ZA PVC - DA 280/ZAK 46</t>
  </si>
  <si>
    <t>KOLENO VRTLJIVO ZAK 34 - PE-DA 32 mm</t>
  </si>
  <si>
    <t>KOLENO VRTLJIVO ZAK 34 - PE-DA 40 mm</t>
  </si>
  <si>
    <t>KOLENO VRTLJIVO ZAK 46 - PE-DA 25 mm</t>
  </si>
  <si>
    <t>KOLENO VRTLJIVO ZAK 46 - PE-DA 32 mm</t>
  </si>
  <si>
    <t>KOLENO VRTLJIVO ZAK 46 - PE-DA 40 mm</t>
  </si>
  <si>
    <t>KOLENO VRTLJIVO ZAK 46 - PE-DA 50 mm</t>
  </si>
  <si>
    <t>KOLENO VRTLJIVO ZAK 46 - PE-DA 63 mm</t>
  </si>
  <si>
    <t>VGRADILNA GARNITURA TELESKOPSKA TIP "H" DN 6/4 RD 0,7-1,1</t>
  </si>
  <si>
    <t>VGRADILNA GARNITURA TELESKOPSKA TIP "H" DN 6/4 RD 1,0-1,5</t>
  </si>
  <si>
    <r>
      <t>VGRADILNE GARNITURE - kot npr.</t>
    </r>
    <r>
      <rPr>
        <b/>
        <sz val="10"/>
        <rFont val="Trebuchet MS"/>
        <family val="2"/>
        <charset val="238"/>
      </rPr>
      <t xml:space="preserve"> </t>
    </r>
    <r>
      <rPr>
        <b/>
        <sz val="10"/>
        <color indexed="10"/>
        <rFont val="Trebuchet MS"/>
        <family val="2"/>
        <charset val="238"/>
      </rPr>
      <t>Hawle TIP 960 ali enakovredno*</t>
    </r>
  </si>
  <si>
    <t>KOLENO VRTLJIVO - kot npr. Hawle TIP 6465 ali enakovredno*</t>
  </si>
  <si>
    <t>NAVRTNI ZASUN ZA PVC - PE VERTIKALNI IZHOD - kot npr. Hawle  TIP 236 ali enakovredno*</t>
  </si>
  <si>
    <t>___________________________________</t>
  </si>
  <si>
    <t>KOLENO PVC</t>
  </si>
  <si>
    <t>cena na EM      (v € brez DDV)</t>
  </si>
  <si>
    <t>KOLENO PVC 90° 3/4" S SPOJKA</t>
  </si>
  <si>
    <t>KOLENO PVC 90° 3/4" S NOTRANJI NAVOJ</t>
  </si>
  <si>
    <t>KOLENO PVC 90° 1" S NOTRANJI NAVOJ</t>
  </si>
  <si>
    <t>KOLENO PVC 90° 1" S SPOJKA</t>
  </si>
  <si>
    <r>
      <t xml:space="preserve">KONČNIKI VARILNI LS 125 - SDR 11 </t>
    </r>
    <r>
      <rPr>
        <sz val="10"/>
        <color indexed="10"/>
        <rFont val="Trebuchet MS"/>
        <family val="2"/>
        <charset val="238"/>
      </rPr>
      <t xml:space="preserve"> </t>
    </r>
  </si>
  <si>
    <r>
      <t xml:space="preserve">KONČNIKI VARILNI LS 225 - SDR 11 </t>
    </r>
    <r>
      <rPr>
        <sz val="10"/>
        <color indexed="10"/>
        <rFont val="Trebuchet MS"/>
        <family val="2"/>
        <charset val="238"/>
      </rPr>
      <t xml:space="preserve"> </t>
    </r>
  </si>
  <si>
    <r>
      <t xml:space="preserve">KONČNIKI VARILNI LS 315 - SDR 11 </t>
    </r>
    <r>
      <rPr>
        <sz val="10"/>
        <color indexed="10"/>
        <rFont val="Trebuchet MS"/>
        <family val="2"/>
        <charset val="238"/>
      </rPr>
      <t xml:space="preserve"> </t>
    </r>
  </si>
  <si>
    <r>
      <t xml:space="preserve">JEKLENA PLASTIFICIRANA PROSTA PRIROBNICA 125 (16 bar)  </t>
    </r>
    <r>
      <rPr>
        <sz val="10"/>
        <color indexed="10"/>
        <rFont val="Trebuchet MS"/>
        <family val="2"/>
        <charset val="238"/>
      </rPr>
      <t/>
    </r>
  </si>
  <si>
    <r>
      <t xml:space="preserve">JEKLENA PLASTIFICIRANA PROSTA PRIROBNICA 225 (16 bar)  </t>
    </r>
    <r>
      <rPr>
        <sz val="10"/>
        <color indexed="10"/>
        <rFont val="Trebuchet MS"/>
        <family val="2"/>
        <charset val="238"/>
      </rPr>
      <t/>
    </r>
  </si>
  <si>
    <r>
      <t xml:space="preserve">JEKLENA PLASTIFICIRANA PROSTA PRIROBNICA 315 (16 bar)  </t>
    </r>
    <r>
      <rPr>
        <sz val="10"/>
        <color indexed="10"/>
        <rFont val="Trebuchet MS"/>
        <family val="2"/>
        <charset val="238"/>
      </rPr>
      <t/>
    </r>
  </si>
  <si>
    <t xml:space="preserve">OBOJKA ELEKTROVARILNA 90 SDR 11  </t>
  </si>
  <si>
    <t>OBOJKA ELEKTROVARILNA 280 SDR 11</t>
  </si>
  <si>
    <t xml:space="preserve">PE-80 CEV 110 12,5B              </t>
  </si>
  <si>
    <t>PE-80 CEV 110 12,5B - RAVNA V PALICI 12M</t>
  </si>
  <si>
    <t>PE-80 CEV 125 12,5B - RAVNA V PALICI 12M</t>
  </si>
  <si>
    <t xml:space="preserve">PE-80 CEV 160 12,5B - RAVNA V PALICI 12M </t>
  </si>
  <si>
    <t xml:space="preserve">PE-80 CEV 225 12,5B - RAVNA V PALICI 12M </t>
  </si>
  <si>
    <t xml:space="preserve">PE-80 CEV 280 12,5B - RAVNA V PALICI 12M </t>
  </si>
  <si>
    <t xml:space="preserve">PE-80 CEV 315 12,5B - RAVNA V PALICI 12M </t>
  </si>
  <si>
    <t>PE-80 CEV 40 12,5B 5/4"</t>
  </si>
  <si>
    <t>PE-80 CEV 50 12,5B 6/4"</t>
  </si>
  <si>
    <t>________________________________________</t>
  </si>
  <si>
    <t>PE-80 CEV 20 12,5B 1/2"</t>
  </si>
  <si>
    <t>PLOŠČATI ZASUN PODZEMNA VGRADNJA NP 10 DN 65</t>
  </si>
  <si>
    <t>EV ZASUN NP 10 6/4" DN 40</t>
  </si>
  <si>
    <t>LOVILEC NESNAGE NAZIVNI PRITISK 10 DN 50</t>
  </si>
  <si>
    <t>LOVILEC NESNAGE NAZIVNI PRITISK 10 DN 100</t>
  </si>
  <si>
    <t>NEPOVRATNI VENTIL DN 50 (kot npr. Norva (IMP) ali enakovredno)*</t>
  </si>
  <si>
    <t>NEPOVRATNI VENTIL DN 100 (kot npr. Norva (IMP) ali enakovredno)*</t>
  </si>
  <si>
    <t>cena na EM     (v € brez DDV)</t>
  </si>
  <si>
    <t>cena na EM    (v € brez DDV)</t>
  </si>
  <si>
    <t>cena na EM        (v € brez DDV)</t>
  </si>
  <si>
    <t>FF-KOS PRIROBNIČNI DN 50/600</t>
  </si>
  <si>
    <t xml:space="preserve">FF-KOS PRIROBNIČNI DN 100/500  </t>
  </si>
  <si>
    <t xml:space="preserve">FF-KOS PRIROBNIČNI DN 100/800  </t>
  </si>
  <si>
    <t>FF-KOS PRIROBNIČNI DN 300/500</t>
  </si>
  <si>
    <t>FFR KOS PRIROBNIČNI L 200 DN 100/65</t>
  </si>
  <si>
    <t>FFR KOS PRIROBNIČNI L 200 DN 65/50</t>
  </si>
  <si>
    <t>FFR KOS PRIROBNIČNI L 200 DN 80/50</t>
  </si>
  <si>
    <t>FFR KOS PRIROBNIČNI L 200 DN 80/65</t>
  </si>
  <si>
    <t>T KOS PRIROBIČNI</t>
  </si>
  <si>
    <t>T KOS PRIROBNIČNI DN 50/50</t>
  </si>
  <si>
    <t>T KOS PRIROBNIČNI DN 80/50</t>
  </si>
  <si>
    <t xml:space="preserve">N KOS PRIROBNIČNI DN 50   </t>
  </si>
  <si>
    <t>X KOS PRIROBNIČNI DN 150</t>
  </si>
  <si>
    <t>TT KOS PRIROBNIČNI DN 80/80</t>
  </si>
  <si>
    <t>TT KOS PRIROBNIČNI DN 150/150</t>
  </si>
  <si>
    <t>TT KOS PRIROBNIČNI DN 150/100</t>
  </si>
  <si>
    <t>ŽABJI POKROV S PRIROBNICO DN 100</t>
  </si>
  <si>
    <t xml:space="preserve">MONTAŽNO - DEMONTAŽNI KOS DN 100  </t>
  </si>
  <si>
    <t>ZRAČNI VENTIL 1 KROGLA DN 80</t>
  </si>
  <si>
    <t>SKLOP 1</t>
  </si>
  <si>
    <t>SKLOP 3</t>
  </si>
  <si>
    <t>SKLOP 5</t>
  </si>
  <si>
    <t>SKLOP 6</t>
  </si>
  <si>
    <t>SKLOP 7</t>
  </si>
  <si>
    <t>SKLOP 11</t>
  </si>
  <si>
    <t>VENTIL KROGELNI - dolžina enaka kot npr. Kovina Šmartno težke izvedbe ali enakovredno*</t>
  </si>
  <si>
    <t xml:space="preserve">KROGELNI VENTIL FI 1/2" </t>
  </si>
  <si>
    <t xml:space="preserve">KROGELNI VENTIL FI 3/4" </t>
  </si>
  <si>
    <t xml:space="preserve">KROGELNI VENTIL FI 1" </t>
  </si>
  <si>
    <t xml:space="preserve">KROGELNI VENTIL FI 5/4" </t>
  </si>
  <si>
    <t xml:space="preserve">KROGELNI VENTIL FI 6/4" </t>
  </si>
  <si>
    <t xml:space="preserve">KROGELNI VENTIL FI 2" </t>
  </si>
  <si>
    <t>MDK morajo biti izdelani iz nodularne litine GGG 40 z 250 mikronsko epoxy zaščito ali rilsan zaščito in zagotavljati vgradno nastavljivost (razpon) minimalno od 190 mm - 260 mm.</t>
  </si>
  <si>
    <t>PREDIVO 0,25 KG pakirano v PVC vreči</t>
  </si>
  <si>
    <t>Na zahtevo naročnika mora ponudnik zagotoviti tudi prirobične fazonske kose DN80 s štirimi (4) luknjami na prirobnici po vsaj enaki ceni kot z osmimi (8) luknjami in DN200 z osmimi (8) luknjami.</t>
  </si>
  <si>
    <t>3/ Hitra vodovodna spojka iz PP za tlak do 16 bar, opremljena s podmazanim konusnim tesnilnim obročkom za lažje usmerjanje cevi pri montaži in za tesnjenje tudi v vakuumu. </t>
  </si>
  <si>
    <t>1/ Prosta prirobnica za montažo na končnik iz PE100, izdelana iz PP, ojačenega s steklenimi vlakni in s kovinskim jedrom.</t>
  </si>
  <si>
    <t>Na zahtevo naročnika mora ponudnik zagotoviti tudi prirobične priključke DN80 s štirimi (4) luknjami na prirobnici po vsaj enaki ceni kot z osmimi (8) luknjami in DN200 z osmimi (8) luknjami.</t>
  </si>
  <si>
    <t xml:space="preserve">REPARATURNA OBJEMKA </t>
  </si>
  <si>
    <t>REPARATURNA OBJEMKA   63-68, L=200mm</t>
  </si>
  <si>
    <t>REPARATURNA OBJEMKA   70-76, L=200mm</t>
  </si>
  <si>
    <t>REPARATURNA OBJEMKA   82-91, L=200mm</t>
  </si>
  <si>
    <t>REPARATURNA OBJEMKA   90 -102, L=200mm</t>
  </si>
  <si>
    <t>REPARATURNA OBJEMKA  104 -112, L=200mm</t>
  </si>
  <si>
    <t>REPARATURNA OBJEMKA  114 -121, L=200mm</t>
  </si>
  <si>
    <t>REPARATURNA OBJEMKA  131 -140, L=200mm</t>
  </si>
  <si>
    <t>REPARATURNA OBJEMKA  140 -150, L=200mm</t>
  </si>
  <si>
    <t>REPARATURNA OBJEMKA  151 -161, L=200mm</t>
  </si>
  <si>
    <t>REPARATURNA OBJEMKA  166 -175, L=200mm</t>
  </si>
  <si>
    <t>REPARATURNA OBJEMKA  178 -190, L=200mm</t>
  </si>
  <si>
    <t>REPARATURNA OBJEMKA  191 -202, L=200mm</t>
  </si>
  <si>
    <t>REPARATURNA OBJEMKA  215 -226, L=250mm  </t>
  </si>
  <si>
    <t xml:space="preserve">REPARATURNA OBJEMKA  233 -240, L=250mm </t>
  </si>
  <si>
    <t>REPARATURNA OBJEMKA  251-261, L=250mm</t>
  </si>
  <si>
    <t xml:space="preserve">REPARATURNA OBJEMKA  271 -281, L=250mm </t>
  </si>
  <si>
    <t>REPARATURNA OBJEMKA  285 -293, L=315mm</t>
  </si>
  <si>
    <t xml:space="preserve">REPARATURNA OBJEMKA  306-315, L=315mm </t>
  </si>
  <si>
    <t>Reparaturne objemke morajo omogočati vsaj tak razpon kot je navedeno. Tudi dolžine morajo biti vsaj enake ali daljše kot navedeno.</t>
  </si>
  <si>
    <t>Ponudnik oz. dobavitelj:</t>
  </si>
  <si>
    <t>Naslov:</t>
  </si>
  <si>
    <t>PREDRAČUN ŠTEVILKA:</t>
  </si>
  <si>
    <t>_____________________________________________________________________________</t>
  </si>
  <si>
    <t>_______________________</t>
  </si>
  <si>
    <t>V kolikor blago ne ustreza v spodnjih tabelah navedenim karakteristikam, bo ponudba ponudnika za sklop 12 izločena iz nadaljnega ocenjevanja.</t>
  </si>
  <si>
    <t>Dobavitelj (z morebitnim podizvajalcem) za nove vodomere zagotavlja lastno redno in izredno servisiranje.</t>
  </si>
  <si>
    <t>Dobavitelj (oz. njegov podizvajalec) prevzema v obnovo tudi števce drugih proizvajalcev oziroma blagovnih znamk.</t>
  </si>
  <si>
    <t>Ponudnik (oz. njegov podizvajalec) ima lastni laboratorij na področju Slovenije.</t>
  </si>
  <si>
    <t>FF-KOS PRIROBIČNI DN 125/500</t>
  </si>
  <si>
    <t>FFR KOS PRIROBNIČNI L 200 DN 150/1250</t>
  </si>
  <si>
    <t>X KOS PRIROBNIČNI DN 65</t>
  </si>
  <si>
    <t>X KOS PRIROBNIČNI DN 65/2"</t>
  </si>
  <si>
    <t>X KOS PRIROBNIČNI DN 125</t>
  </si>
  <si>
    <t>X KOS PRIROBNIČNI DN 200</t>
  </si>
  <si>
    <t>TT KOS PRIROBNIČNI DN 100/80</t>
  </si>
  <si>
    <t>PRELIV DN 80</t>
  </si>
  <si>
    <t>ZRAČNI VENTIL DN 50/755 PODZEMNI (kot npr. HAWLE ali enakovredno)*</t>
  </si>
  <si>
    <t xml:space="preserve">T KOS PVC 3/4" </t>
  </si>
  <si>
    <t xml:space="preserve">T KOS PVC 1" </t>
  </si>
  <si>
    <t>T KOS PVC (SPOJKA NA VSEH TREH KRAKIH)</t>
  </si>
  <si>
    <t>FAZONSKI KOSI LTŽ ZA VODOVOD: FF-KOS PRIROBNIČNI, FFK - Q KOS PRIROBNIČNI, FFR KOS PRIROBNIČNI, T KOS PRIROBNIČNI, E-KS KOS, F-KS KOS, N KOS, X KOS SLEPA PRIROBNICA, TT KOS PRIROBNIČNI, PRELIV PRIROBNIČNI, ŽABJI POKROV S PRIROBNICO</t>
  </si>
  <si>
    <t>ZASUNI Z VGRADILNIMI GARNITURAMI, LOVILEC NESNAGE, NEPOVRATNI VENTILI, KROGELNI VENTIL, MONTAŽNO DEMONTAŽNI KOS, ZRAČNI VENTIL, KOTNI PLOVNI VENTIL</t>
  </si>
  <si>
    <t>Spojke PVC morajo imeti okroglo tesnilno gumico!</t>
  </si>
  <si>
    <t>KONČNIKI LS DOLGI</t>
  </si>
  <si>
    <r>
      <t xml:space="preserve">KONČNIKI VARILNI LS 90 - SDR 11 </t>
    </r>
    <r>
      <rPr>
        <sz val="10"/>
        <color indexed="10"/>
        <rFont val="Trebuchet MS"/>
        <family val="2"/>
        <charset val="238"/>
      </rPr>
      <t xml:space="preserve"> </t>
    </r>
  </si>
  <si>
    <r>
      <t xml:space="preserve">KONČNIKI VARILNI LS 110 - SDR 11 </t>
    </r>
    <r>
      <rPr>
        <sz val="10"/>
        <color indexed="10"/>
        <rFont val="Trebuchet MS"/>
        <family val="2"/>
        <charset val="238"/>
      </rPr>
      <t xml:space="preserve"> </t>
    </r>
  </si>
  <si>
    <r>
      <t xml:space="preserve">JEKLENA PLASTIFICIRANA PROSTA PRIROBNICA 90 (16 bar)  </t>
    </r>
    <r>
      <rPr>
        <sz val="10"/>
        <color indexed="10"/>
        <rFont val="Trebuchet MS"/>
        <family val="2"/>
        <charset val="238"/>
      </rPr>
      <t/>
    </r>
  </si>
  <si>
    <r>
      <t xml:space="preserve">JEKLENA PLASTIFICIRANA PROSTA PRIROBNICA 110 (16 bar)  </t>
    </r>
    <r>
      <rPr>
        <sz val="10"/>
        <color indexed="10"/>
        <rFont val="Trebuchet MS"/>
        <family val="2"/>
        <charset val="238"/>
      </rPr>
      <t/>
    </r>
  </si>
  <si>
    <t>FAZONI PE</t>
  </si>
  <si>
    <t>T KOS EF 90 SDR 11</t>
  </si>
  <si>
    <t>T KOS EF 110 SDR 11</t>
  </si>
  <si>
    <t>T KOS 90 SDR 11</t>
  </si>
  <si>
    <t>T KOS 110 SDR 11</t>
  </si>
  <si>
    <t>REDUKCIJA EF 110/90 SDR 11</t>
  </si>
  <si>
    <t>REDUKCIJA 110/90 SDR 11</t>
  </si>
  <si>
    <t>KONČNIKI VARILNI LS, PRIROBNICE, OBOJKE ELEKTROVARILNE, POLIETILENSKE CEVI, KOLENO PVC, T KOS PVC, SPOJKE PVC, ZOBATA SPOJKA ZA PE, FAZONI PE</t>
  </si>
  <si>
    <t>FF-KOS PRIROBNIČNI DN 50/500</t>
  </si>
  <si>
    <t xml:space="preserve">FF-KOS PRIROBNIČNI DN 150/500 </t>
  </si>
  <si>
    <t>FFK-Q KOS PRIROBNIČNI DN 50/90°</t>
  </si>
  <si>
    <t>FFK-Q KOS PRIROBNIČNI DN 50/45°</t>
  </si>
  <si>
    <t>FFK-Q KOS PRIROBNIČNI DN 80/45°</t>
  </si>
  <si>
    <t>FFK-Q KOS PRIROBNIČNI DN 80/90°</t>
  </si>
  <si>
    <t>FFK-Q KOS PRIROBNIČNI DN 100/30°</t>
  </si>
  <si>
    <t>FFK-Q KOS PRIROBNIČNI DN 100/45°</t>
  </si>
  <si>
    <t>FFK-Q KOS PRIROBNIČNI DN 100/90°</t>
  </si>
  <si>
    <t>FFK-Q KOS PRIROBNIČNI DN 80/45° - LETEČA PRIROBNICA</t>
  </si>
  <si>
    <t>FFK-Q KOS PRIROBNIČNI DN 80/90° - LETEČA PRIROBNICA</t>
  </si>
  <si>
    <t>FFK-Q KOS PRIROBNIČNI DN 100/45° - LETEČA PRIROBNICA</t>
  </si>
  <si>
    <t>FFK-Q KOS PRIROBNIČNI DN 100/90° - LETEČA PRIROBNICA</t>
  </si>
  <si>
    <t>FFK-Q KOS PRIROBNIČNI DN 150/45° - LETEČA PRIROBNICA</t>
  </si>
  <si>
    <t>FFK-Q KOS PRIROBNIČNI DN 150/90° - LETEČA PRIROBNICA</t>
  </si>
  <si>
    <t>FFK-Q KOS PRIROBNIČNI DN 100/11°</t>
  </si>
  <si>
    <t>FFK-Q KOS PRIROBNIČNI DN 100/22°</t>
  </si>
  <si>
    <t>FFK-Q KOS PRIROBNIČNI DN 100/30° - LETEČA PRIROBNICA</t>
  </si>
  <si>
    <t>FFR KOS PRIROBNIČNI L 200 DN 125/100</t>
  </si>
  <si>
    <t xml:space="preserve">T KOS PRIROBNIČNI DN 200/80 </t>
  </si>
  <si>
    <t xml:space="preserve">T KOS PRIROBNIČNI DN 200/100 </t>
  </si>
  <si>
    <t>T KOS PRIROBIČNI DN 80/80 - LETEČA PRIROBNICA</t>
  </si>
  <si>
    <t>T KOS PRIROBIČNI DN 100/100 - LETEČA PRIROBNICA</t>
  </si>
  <si>
    <t>E-KS KOS (SPN-PN) - FI 140 DN 125</t>
  </si>
  <si>
    <t>E-KS KOS (SPN-PN) - FI 280 DN 250</t>
  </si>
  <si>
    <t>E-KS KOS (SPN-PN) - FI 315 DN 300</t>
  </si>
  <si>
    <t>TESNILO ANGER</t>
  </si>
  <si>
    <t>FI 140</t>
  </si>
  <si>
    <t>FI 225</t>
  </si>
  <si>
    <t>FI 280</t>
  </si>
  <si>
    <t>FI 315</t>
  </si>
  <si>
    <t>FI 160</t>
  </si>
  <si>
    <t>XR KOS</t>
  </si>
  <si>
    <t>XR KOS DN 80 / 50</t>
  </si>
  <si>
    <t>XR KOS DN 100 / 80</t>
  </si>
  <si>
    <t>XR KOS DN 150 / 100</t>
  </si>
  <si>
    <t>XR KOS DN 150 / 80</t>
  </si>
  <si>
    <t>XR KOS DN 200 / 100</t>
  </si>
  <si>
    <t>UNIVERZALNA SPOJKA ENOJNA DN 50</t>
  </si>
  <si>
    <t>UNIVERZALNA SPOJKA ENOJNA DN 65</t>
  </si>
  <si>
    <t>UNIVERZALNA SPOJKA ENOJNA DN 80</t>
  </si>
  <si>
    <t>UNIVERZALNA SPOJKA ENOJNA DN 100</t>
  </si>
  <si>
    <t>UNIVERZALNA SPOJKA ENOJNA DN 125</t>
  </si>
  <si>
    <t>UNIVERZALNA SPOJKA ENOJNA DN 150</t>
  </si>
  <si>
    <t>UNIVERZALNA SPOJKA ENOJNA DN 200</t>
  </si>
  <si>
    <t>UNIVERZALNA SPOJKA ENOJNA DN 200-225</t>
  </si>
  <si>
    <t>UNIVERZALNA SPOJKA ENOJNA DN 250</t>
  </si>
  <si>
    <t>UNIVERZALNA SPOJKA ENOJNA DN 300</t>
  </si>
  <si>
    <t>UNIVERZALNA SPOJKA DVOJNA DN 50</t>
  </si>
  <si>
    <t>UNIVERZALNA SPOJKA - kot npr. Georg Fischer multijoint ali enakovredno*</t>
  </si>
  <si>
    <t>Spojke morajo imeti zaklep (protiizrivne segmente)</t>
  </si>
  <si>
    <t xml:space="preserve">Spojke morajo omogočati lom na posameznem obojčnem spoju vsaj do 4° </t>
  </si>
  <si>
    <t>Zunanja zaščita VGRADILNE GARNITURE mora biti izdelana iz PE materiala. Spodnji del garniture mora omogočati pritrditev na navrtni zasun brez dodatnih zatičev na vretenu zasuna in vijačenja garniture (pri brezvijačnem hišnem priključku). Tesen nased na pesto vretena mora zagotavljati dobro zaščito vretena pred zunanjimi vplivi.</t>
  </si>
  <si>
    <t>Opisi za "Navrtni zasun za PVC-PE vertikalni izhod, Koleno vrtlijvo" - drugi in tretji sklop v tabeli: Navrtni zasun za cevi iz PVC in PE mora biti z integriranim INOX ploščatim zasunom, za pitno vodo, PN10, z bajonetnim priključkom zgoraj za vrtljivo koleno (360º - brez vijačenja), za spajanje z vgr.grt. brez dodatnega fiksiranja z vtičem (bajonet ali navoj), z notranjo in zunanjo epoxi zaščito - prašno barvano (&gt;250 µm / 3000 V / &gt;12 N/mm²).  Navedeni material (navrtalni zasun, vrtljivo koleno, vgradilna garnitura) mora biti od istega proizvajalca.</t>
  </si>
  <si>
    <r>
      <t>Minimalna pretočnost hidranta DN80 110 m</t>
    </r>
    <r>
      <rPr>
        <sz val="10"/>
        <rFont val="Calibri"/>
        <family val="2"/>
        <charset val="238"/>
      </rPr>
      <t>³</t>
    </r>
    <r>
      <rPr>
        <sz val="11"/>
        <rFont val="Trebuchet MS"/>
        <family val="2"/>
        <charset val="238"/>
      </rPr>
      <t>/h (na B spojki)</t>
    </r>
  </si>
  <si>
    <t xml:space="preserve">Hidrant teleskopski 80/1000 - kot npr. HAWLE ali enakovredno  </t>
  </si>
  <si>
    <t>TELESKOPSKI HIDRANT</t>
  </si>
  <si>
    <t>Kapa za teleskopski hidrant - kot npr. HAWLE ali enakovredno</t>
  </si>
  <si>
    <t>KOLESA ZA ZASUNE</t>
  </si>
  <si>
    <t>OVALNI ZASUN PODZEMNA VGRADNJA NP 10 DN 80</t>
  </si>
  <si>
    <t>OVALNI ZASUN PODZEMNA VGRADNJA NP 10 DN 100</t>
  </si>
  <si>
    <t>VGR.GRT.TELESKOPSKA DN 40-50 (0,5-0,8)</t>
  </si>
  <si>
    <t>VGR.GRT.TELESKOPSKA DN 40-50 (0,7-1)</t>
  </si>
  <si>
    <t>VGR.GRT.TELESKOPSKA DN 40-50 (1-1,5)</t>
  </si>
  <si>
    <t>VGR.GRT.TELESKOPSKA DN 65-80 (0,5-0,8)</t>
  </si>
  <si>
    <t>VGR.GRT.TELESKOPSKA DN 65-80 (0,7-1)</t>
  </si>
  <si>
    <t>VGR.GRT.TELESKOPSKA DN 65-80 (1-1,5)</t>
  </si>
  <si>
    <t>VGR.GRT.TELESKOPSKA DN 100-150 (0,5-0,8)</t>
  </si>
  <si>
    <t>VGR.GRT.TELESKOPSKA DN 100-150 (0,7-1)</t>
  </si>
  <si>
    <t>VGR.GRT.TELESKOPSKA DN 100-150 (1-1,5)</t>
  </si>
  <si>
    <t>VGR.GRT.TELESKOPSKA DN 65-80 (1,5-2,3)</t>
  </si>
  <si>
    <t>VGR.GRT.TELESKOPSKA DN 100-150 (1,5-2,3)</t>
  </si>
  <si>
    <t>VGR.GRT.TELESKOPSKA DN 200 (0,7-1)</t>
  </si>
  <si>
    <t>VGR.GRT.TELESKOPSKA DN 200 (1-1,5)</t>
  </si>
  <si>
    <t>VGR.GRT.TELESKOPSKA DN 250 (0,7-1)</t>
  </si>
  <si>
    <t>VGR.GRT.TELESKOPSKA DN 250 (1-1,5)</t>
  </si>
  <si>
    <t xml:space="preserve">PLOŠČATI ZASUN PODZEMNA VGRADNJA NP 10 DN 125  </t>
  </si>
  <si>
    <t xml:space="preserve">PLOŠČATI ZASUN PODZEMNA VGRADNJA NP 10 DN 200 </t>
  </si>
  <si>
    <t>PLOŠČATI ZASUN PODZEMNA VGRADNJA NP 10 DN 250</t>
  </si>
  <si>
    <t>MONTAŽNO - DEMONTAŽNI KOS DN 80</t>
  </si>
  <si>
    <t>Zunanja zaščita VGRADILNE GARNITURE mora biti izdelana iz PE materiala. Drsno tesnilni obroč vretena mora biti izdelan iz poliamida zaradi odpornosti na kislo zemljo in boljših drsnih lastnosti. Tesen nased na pesto vretena mora zagotavljati dobro zaščito vretena pred zunanjimi vplivi.</t>
  </si>
  <si>
    <t>Medeninasti čistilni kosi 3/4" morajo biti dolžine vsaj 75 mm in tehtati vsaj 250 g. Imeti morajo tudi možnost zamenjave čistilne mrežice.</t>
  </si>
  <si>
    <t>55 mm</t>
  </si>
  <si>
    <t>60 mm</t>
  </si>
  <si>
    <t>70 mm</t>
  </si>
  <si>
    <t>80 mm</t>
  </si>
  <si>
    <t>90 mm</t>
  </si>
  <si>
    <t>LOVILNIKI NESNAGE morajo imeti nerjavno mrežico z 0,5 mm perforacije in možnostjo zamenjave samo mrežice</t>
  </si>
  <si>
    <t>Epoksi zaščita min. 250 µm.</t>
  </si>
  <si>
    <t>Krogelni ventili morajo biti težke izvedbe.</t>
  </si>
  <si>
    <t>Opozorilni trak:</t>
  </si>
  <si>
    <t xml:space="preserve">     - koluti po 250m, </t>
  </si>
  <si>
    <t xml:space="preserve">     - debelina traku 0,15mm, </t>
  </si>
  <si>
    <t xml:space="preserve">     - širina traku 40mm, </t>
  </si>
  <si>
    <t xml:space="preserve">     - navodila za polaganje.</t>
  </si>
  <si>
    <t xml:space="preserve">     - koluti po 250m pakirani v kartonsko škatlo, </t>
  </si>
  <si>
    <r>
      <t xml:space="preserve">      - </t>
    </r>
    <r>
      <rPr>
        <sz val="10"/>
        <rFont val="Trebuchet MS"/>
        <family val="2"/>
        <charset val="238"/>
      </rPr>
      <t>nerjaveči vodnik dimenzije 7x0,1mm, inox AISI 304,</t>
    </r>
  </si>
  <si>
    <r>
      <t xml:space="preserve">      - </t>
    </r>
    <r>
      <rPr>
        <sz val="10"/>
        <rFont val="Trebuchet MS"/>
        <family val="2"/>
        <charset val="238"/>
      </rPr>
      <t>vodnik je po celi dolžini v kontaku z zemljino in le tako omogoča lociranje trase (ni izdelan v »sendvič« metodi med dvema folijama ki preprečujeta ozemljitev!!),</t>
    </r>
  </si>
  <si>
    <t xml:space="preserve">     - navodila za polaganje in spajanje nerjavečega vodnika.</t>
  </si>
  <si>
    <t>TESNILO - FI 80</t>
  </si>
  <si>
    <t>TESNILO - FI 100</t>
  </si>
  <si>
    <t>TESNILO - FI 150</t>
  </si>
  <si>
    <r>
      <t>TESNILO GUMIRANO KOVINSKO (kot npr. Kroll &amp; Ziller ali podobno p</t>
    </r>
    <r>
      <rPr>
        <b/>
        <sz val="8"/>
        <color indexed="10"/>
        <rFont val="Trebuchet MS"/>
        <family val="2"/>
        <charset val="238"/>
      </rPr>
      <t xml:space="preserve">max </t>
    </r>
    <r>
      <rPr>
        <b/>
        <sz val="10"/>
        <color indexed="10"/>
        <rFont val="Trebuchet MS"/>
        <family val="2"/>
        <charset val="238"/>
      </rPr>
      <t>= 16 bar)*</t>
    </r>
  </si>
  <si>
    <t xml:space="preserve">TESNILO MEDPRIROBIČNO KONUSNO </t>
  </si>
  <si>
    <t>TESNILO - FI 50</t>
  </si>
  <si>
    <t>TESNILO - FI 125</t>
  </si>
  <si>
    <t>TESNILO - FI 200</t>
  </si>
  <si>
    <t>TESNILO - FI 250</t>
  </si>
  <si>
    <t>TESNILO - FI 300</t>
  </si>
  <si>
    <t>Tesnilo gumirano kovinsko</t>
  </si>
  <si>
    <r>
      <t xml:space="preserve">KONČNIKI VARILNI LS 250 - SDR 11 </t>
    </r>
    <r>
      <rPr>
        <sz val="10"/>
        <color indexed="10"/>
        <rFont val="Trebuchet MS"/>
        <family val="2"/>
        <charset val="238"/>
      </rPr>
      <t xml:space="preserve"> </t>
    </r>
  </si>
  <si>
    <r>
      <t xml:space="preserve">JEKLENA PLASTIFICIRANA PROSTA PRIROBNICA 250 (16 bar)  </t>
    </r>
    <r>
      <rPr>
        <sz val="10"/>
        <color indexed="10"/>
        <rFont val="Trebuchet MS"/>
        <family val="2"/>
        <charset val="238"/>
      </rPr>
      <t/>
    </r>
  </si>
  <si>
    <t>SPOJKA PVC DVOJNA REDUCIRNA 1" / 3/4" ZBP</t>
  </si>
  <si>
    <t>SPOJKA ZA POLIETILEN - (kot npr. Aquafast Viking Johnson)*</t>
  </si>
  <si>
    <t>SPOJKA KOVINSKA ZA PE DN 90</t>
  </si>
  <si>
    <t>SPOJKA KOVINSKA ZA PE DN 110</t>
  </si>
  <si>
    <t>GUMI TESNILO debeline 2,5 mm (ozko, široko, ozko 2 mm)</t>
  </si>
  <si>
    <t>Obnovljeni vodomeri morajo imeti sedež za montažo PVC nepovratnega ventila.</t>
  </si>
  <si>
    <t xml:space="preserve">Novi vodomeri morajo imeti možnost nadgradnje za daljinsko odčitavanje. </t>
  </si>
  <si>
    <t>VGRADILNE GARNITURE - (kot npr. IMP ali enakovredno)*</t>
  </si>
  <si>
    <t>Medeninasti nepovratni ventili morajo biti dolžine vsaj:</t>
  </si>
  <si>
    <t>OBOJKA ELEKTROVARILNA 125 SDR 11</t>
  </si>
  <si>
    <t>OBOJKA ELEKTROVARILNA 225 SDR 11</t>
  </si>
  <si>
    <t xml:space="preserve">PLOŠČATI IN OVALNI ZASUNI morajo biti izdelani iz nodularne litine, z epoxy zaščito minimalne debeline 250 mikronov. Klin zasuna je zaščiten z EPDM elastomerno gumo. Vreteno zasuna je izdelano iz nerjavečega jekla. EPDM elastomer in epoxy barva morata biti živilsko neoporečna, odobrena s strani slovenske inštitucije v skladu s slovensko zakonodajo. EPDM zmes mora ustrezati predpisu W 270. Izdelek mora v celoti ustrezati SIST EN 1074-2. </t>
  </si>
  <si>
    <t>Polno vodenje klina v vodilu in teflonsko vležajenje vretena, s katerim se dosegajo min. 50% manjši momenti odpiranja od zahtev standarda SIST EN 1074-2.</t>
  </si>
  <si>
    <t>Zasuni v vgradnih dolžin F4 (ploščati) in F5 (ovalni) za celotno paleto od istega proizvajalca.</t>
  </si>
  <si>
    <t>Prirobični priključki morajo biti v skladu z SIST EN 1092-2.</t>
  </si>
  <si>
    <t xml:space="preserve">Krogelni ventili morajo imeti kovano ohišje iz medenine Ms 58 nikljano, nenikljano. Krogla ventila mora biti kovana iz medenine Ms 58 diamantirana in kromana. Tesnilo krogle mora biti iz materiala PTFE. Tesnilo vretena mora biti iz materiala PTFE, EPDM, NBR. Ročica mora biti iz silumina ali jeklena. Navojni priključki "Rp" so izdelani za cevne spoje s tesnilnim prilegom po ISO 7-1, navojni priključki "G" pa za cevne spoje ISO 228. Kakovost krogelnih ventilov je spremljana po DIN 3537-1 (predpisano število odpiranj je od 200 do 3000 ciklov, odvisno od dimenzije) ter se po definiranih postopkih preizkuša v skladu z DIN 3230, za kar so izdelani ustrezni slovenski in mednarodni certifikati. </t>
  </si>
  <si>
    <t>LITI DELI morajo biti zaščiteni z epoxy barvo RAL 5005. Zaporni element iz duktilne litine mora biti vulkaniziran z EPDM antibakterijsko gumo. EPDM elastomer in epoxy barva morata biti vživilsko neoporečna (upoštevajoč KTW priporočila), odobrena s strani slovenske institucije v skladu s slovensko zakonodajo. EPDM zmes mora ustrezati predpisu W270. Izdelek mora v celoti ustrezati SIST EN 1074-3 (izjava prozvajalca). Popolno zapiranje minimalno 0,5  bar.</t>
  </si>
  <si>
    <t>Cestna kapa mora imeti izvlečni zatič debeline vsaj 8mm.</t>
  </si>
  <si>
    <t>Cestne kape morajo biti izdelane iz sive litine EN-GJL-250 (povzeto po SIST EN 1561).</t>
  </si>
  <si>
    <t>Tesnila naj dimenzijsko ustrezajo prirobnicam, ki so po standardu SIST EN 1092-2. Tesnila se bodo uporabljala na stiku s pitno vodo.</t>
  </si>
  <si>
    <t>Kovinske (zobčaste spojke) morajo ustrezati standardu SIST EN 12266-1 ter standardu SIST EN 1563 in morajo omogočati delovni tlak 16 bar. Izdelane morajo biti iz nodularne litine GGG-40, vijaki in matice morajo biti pocinkani, trdnostni razred 8.8, tesnilna guma EPDM, debeline 4 mm. Ponudnik mora predložiti Izjavo o lastnostih.</t>
  </si>
  <si>
    <t>Prirobični fazonski kosi iz nodularne litine morajo imeti prirobnice izdelane po standardu SIST EN 1092-2 za tlačno stopnjo PN10</t>
  </si>
  <si>
    <t>Ponudnik mora predložiti izjavo o lastnostih, certifikat priznane evropske institucije, ki dokazuje skladnost fazonov s standardom ter potrdilo o ustreznosti fazonov za stik s pitno vodo. Izdana mora biti v slovenskem jeziku, od akreditirane evropske institucije.</t>
  </si>
  <si>
    <t>EV zasuni za pitno vodo morajo biti izdelani iz nodularne litine, z epoxy zaščito minimalne debeline 250 µm. Klin zasuna je zaščiten z EPDM elastomerno gumo. Vreteno zasuna je izdelano iz nerjavečega jekla. EPDM elastomer in epoxy barva morata biti živilsko neoporečna, odobrena s strani slovenske institucije (upoštevajoč KTW priporočila) v skladu s slovensko zakonodajo. EPDM zmes mora ustrezati predpisu W 270. Izdelek mora v celoti ustrezati SIST EN 1074-2 (priložena izjava o skladnosti od proizvajalca). Drsno tesnilni obroč vretena v kapi zasuna mora biti izdelan iz poliamida zaradi odpornosti na kislo zemljo in boljših drsnih lastnosti. Konstrukcija zasuna mora omogočati pritrditev gradbene garniture brez dodatnih zatičev oziroma vijakov na vretenu zasuna.</t>
  </si>
  <si>
    <t>Pocinkani fitingi za vodovodne, plinske in ostale instalacije, ki so navedeni v tem katalogu, ustrezajo tako mednarodnim predpisom SIST ISO 49 kot tudi evropskim SIST EN 10242. Paziti je treba na novo označevanje fitingov po SIST ISO 49 in po SIST EN 10242. Vrsta materiala visoko kvalitetna bela temprana litina po SIST EN 1562: EN-GJMW-400-5.</t>
  </si>
  <si>
    <t>PE-80 CEV 75 12,5B - RAVNA V PALICI 12M</t>
  </si>
  <si>
    <t>PE-80 CEV 90 12,5B - RAVNA V PALICI 12M</t>
  </si>
  <si>
    <t xml:space="preserve">OBOJKA ELEKTROVARILNA 75 SDR 11  </t>
  </si>
  <si>
    <t>Možnost naknadnega povišanja jaška.</t>
  </si>
  <si>
    <t>Širina jaška največ 50 cm.</t>
  </si>
  <si>
    <t>Instalacija vsebuje kompletno opremo za priključitev (priključne spojke za PE cevi, krogelne ventile, lovilec nesnage, vodomerni spojki s tesnili ter mesto za odzračevanje - T kos s čepom).</t>
  </si>
  <si>
    <t>LTŽ pokrov nosilnosti min. 1500 kg in v epoxi  zaščiti min 250 mikronov.</t>
  </si>
  <si>
    <t>Ohišje iz UV stabiliziranega polietilena, minimalnih dimenzij 600 x 400 x1000mm zaradi zagotovitve ustreznega manipulativnega prostora.</t>
  </si>
  <si>
    <t>Konstrukcija jaška zagotavlja, da pri globini zmrzovanja zemlje do približno 70 centimetrov ali več, vodomerna ura v jašku ne zmrzne.</t>
  </si>
  <si>
    <t>Ohišje omogoča  prilagoditev višine pri niveliranju površine (-50 do+200mm) s poviškom ter omogoča zamenjavo LTŽ – PE pokrova brez posega v ohišje jaška.</t>
  </si>
  <si>
    <t>Možnost vgradnje vodomernega jaška na področju Notranjske, kjer je povečana možnost daljših zelo hladnih obdobij.</t>
  </si>
  <si>
    <t>Trpežnost materialov - možnost zasipavanja z izkopanim materialom.</t>
  </si>
  <si>
    <t>Vodomerna ura zaščitena proti zmrzali iz poliuretanskega ali enakovrednega materiala .</t>
  </si>
  <si>
    <t>Priključki s standardnimi ventili (ventili naj ustrezajo standardom: SIST EN 13828, SIST EN 200, SIST EN 12164, SIST EN 12165, EN 12420, SIST ISO 7-1 in SIST ISO 228-1).</t>
  </si>
  <si>
    <t>Oklepi morajo biti A-testirani za tlačni razred. A-testi in certifikati morajo biti veljavni in naslovljeni na proizvajalca. Tesnila morajo biti EPDM s certifikatom za pitno vodo in vtisnjenim datumom proizvodnje za zagotavljanje 10-letne proizvajalčeve garancije. Reparaturni oklepi morajo biti pakirani posamezno v kartonu, celotno ohišje mora biti izdelano iz nerjavečega jekla AISI 304, vijaki zaščiteni pred pojavom hladnega zvara. Ponudnik mora ob oddaji ponudbe predložiti dokumente, ki dokazujejo ustreznost reparaturnih oklepov z zgoraj navedenimi zahtevami, torej: Izjavo o lastnostih, certifikat za pitno vodo..</t>
  </si>
  <si>
    <t>Fazonski kosi morajo biti izdelani iz nodularne litine GGG 400 v skladu s SIST EN 545, z zunanjo in notranjo epoksi zaščito min. debeline 250 mikronov, v skladu z SIST EN 14901, PN 10 bar.</t>
  </si>
  <si>
    <t>Labirintno tesnilo EPDM W270, brez nečistoč, za pitno vodo.</t>
  </si>
  <si>
    <t>10 letna garancija na material, s strani proizvajalca in ne trgovca.</t>
  </si>
  <si>
    <t>Ponudnik mora obvezno priložiti podatke o proizvajalcu, tehnični opis in certifikat priznane evropske institucije.</t>
  </si>
  <si>
    <t>Vijaki prevlečeni s snovjo (moder film, teflon, suha mast...), ki omogoča večkratno zatezanje in preprečuje »hladni zvar« - zaribanje matice. Snov ne pušča sledi in je suha (umazanija se ne prijemlje).</t>
  </si>
  <si>
    <t>Kompletno izdelana iz nerjavečega materiala AISI 304 (18%Cr, 10%Ni).</t>
  </si>
  <si>
    <t>PODZEMNI HIDRANTI morajo biti izdelani v skladu z SIST EN 14339. Liti deli hidranta so izdelani iz nodularne litine, zunanja cev pri vgradbeni globini Rd 1000 in Rd 1250 iz nerjevečega materiala AISI 304. Vsi deli iz nodularme litine morajo biti barvani z živilsko neoporečno prašno epoxy barvo. Zaporni element hidranta gumiran z EPDM/W270 antibakterijsko gumo in certifikatom o živilski neoporečnosti izdanega od nacionalnega inštituta. Hidrant mora biti certificiran od priglašenega certifikacijskega organa v skladu z gradbeno direktivo.</t>
  </si>
  <si>
    <t xml:space="preserve">NADZEMNI HIDRANT mora biti izdelan v skladu z SIST EN 14384, TIP A in C. Dimenzija 80 mora imeti dva  "C" priključka ter en "B" priključek v glavi hidranta, dimenzija 100 pa mora imeti dva »B« priključka v glavi in en »A« priključek na cevi hidranta. Liti deli hidranta so izdelani iz nodularne litine, zunanja cev iz nerjevečega materiala AISI 304,  zaporni element hidranta gumiran z EPDM/W270 antibakterijsko gumo in certifikatom o živilski neoporečnosti izdanega od nacionalnega inštituta. Glava hidranta zaščitena z UV odporno barvo RAL 3000. Hidrant mora biti certificiran od priglašenega certifikacijskega organa v skladu z gradbeno direktivo. Lomna izvedba hidranta mora v primeru loma hidranta preprečiti iztok vode iz omrežja. Glava hidranta mora biti vrtljiva za 360 st.
</t>
  </si>
  <si>
    <t>LOVILNIKI NESNAGE morajo biti izdelani v skladu z Evropsko tlačno direktivo. Liti deli prirobičnega lovilnika nesnage morajo biti zaščiteni z živilsko neoporečno prašno epoxy barvo RAL 5005 odobreno s strani slovenske institucije (upoštevajoč KTW priporočila), v skladu s slovensko zakonodajo.</t>
  </si>
  <si>
    <t>Masa do 30 kg.</t>
  </si>
  <si>
    <t>Montaža brez betonskega podstavka.</t>
  </si>
  <si>
    <t>Konstrukcija jaška omogoča zaščito proti zmrzali do temperature - 20°C (poročilo ustrezne institucije).</t>
  </si>
  <si>
    <t>Blago naj ustreza standardu SIST EN 10242, dodatek "referečne normative".</t>
  </si>
  <si>
    <t>2/ Obojka iz PE100 z zalitim dinamičnim navitjem iz bakrene ali aluminijaste spojine za segrevanje varilne površine, opremljena s konusnimi indikatorji varjenja, ki ne dopuščajo iztoka taline. Konektorji na obojkah morajo omogočati varno uporabo, dimenzija konektorja je 4mm. Vsaka obojka naj bo opremljena s črtnimi kodami za varjenje in sledljivost ter z osnovnimi podatki o varilnih časih. Obojke morajo biti v skladu z SIST EN ISO 9001 in SIST EN ISO 14001 za kar ponudnik predloži certifikat.</t>
  </si>
  <si>
    <t>Vodomeri overjeni v skladu s pravilnikom o meroslovnih zahtevah za vodomere .</t>
  </si>
  <si>
    <t xml:space="preserve">Ponudnik (oz. njegov podizvajalec) je akreditiran za kontrolo vodomerov po pravilnikih:                                                                                                                - Pravilnik o meroslovnih zahtevah za vodomere                                                                                                                   - Pravilnik o meroslovnih zahtevah za vodomere za hladno vodo, ki nosijo oznake in znake EEC                                               - Pravilnik o merilnih instrumentih </t>
  </si>
  <si>
    <t>Dobava vodovodnega materiala 1. 3. 2016 - 28. 2. 2017</t>
  </si>
  <si>
    <t>1/9-NMV-02/16</t>
  </si>
  <si>
    <t>NOVI VODOMERNI ŠTEVCI (način merjenja volumsko "rotary piston")</t>
  </si>
  <si>
    <t>NOVI VODOMERNI ŠTEVCI (način merjenja propelersko kot npr. Sensus tip 420)</t>
  </si>
  <si>
    <t>OBKROŽI oz. PODČRTAJ</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</si>
</sst>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
  </numFmts>
  <fonts count="31" x14ac:knownFonts="1">
    <font>
      <sz val="10"/>
      <name val="Arial"/>
      <charset val="238"/>
    </font>
    <font>
      <sz val="11"/>
      <color indexed="8"/>
      <name val="Trebuchet MS"/>
      <family val="2"/>
      <charset val="238"/>
    </font>
    <font>
      <b/>
      <sz val="10"/>
      <name val="Trebuchet MS"/>
      <family val="2"/>
      <charset val="238"/>
    </font>
    <font>
      <b/>
      <i/>
      <sz val="10"/>
      <name val="Trebuchet MS"/>
      <family val="2"/>
      <charset val="238"/>
    </font>
    <font>
      <b/>
      <sz val="10"/>
      <color indexed="8"/>
      <name val="Trebuchet MS"/>
      <family val="2"/>
      <charset val="238"/>
    </font>
    <font>
      <sz val="10"/>
      <color indexed="8"/>
      <name val="Trebuchet MS"/>
      <family val="2"/>
      <charset val="238"/>
    </font>
    <font>
      <sz val="10"/>
      <name val="Trebuchet MS"/>
      <family val="2"/>
      <charset val="238"/>
    </font>
    <font>
      <sz val="11"/>
      <name val="Trebuchet MS"/>
      <family val="2"/>
      <charset val="238"/>
    </font>
    <font>
      <b/>
      <sz val="12"/>
      <color indexed="8"/>
      <name val="Trebuchet MS"/>
      <family val="2"/>
      <charset val="238"/>
    </font>
    <font>
      <b/>
      <sz val="11"/>
      <color indexed="8"/>
      <name val="Trebuchet MS"/>
      <family val="2"/>
      <charset val="238"/>
    </font>
    <font>
      <b/>
      <sz val="12"/>
      <color indexed="53"/>
      <name val="Trebuchet MS"/>
      <family val="2"/>
      <charset val="238"/>
    </font>
    <font>
      <b/>
      <sz val="10"/>
      <color indexed="10"/>
      <name val="Trebuchet MS"/>
      <family val="2"/>
      <charset val="238"/>
    </font>
    <font>
      <sz val="10"/>
      <name val="Arial"/>
      <family val="2"/>
      <charset val="238"/>
    </font>
    <font>
      <sz val="9"/>
      <color indexed="8"/>
      <name val="Arial"/>
      <family val="2"/>
      <charset val="238"/>
    </font>
    <font>
      <b/>
      <sz val="11"/>
      <color indexed="10"/>
      <name val="Trebuchet MS"/>
      <family val="2"/>
      <charset val="238"/>
    </font>
    <font>
      <sz val="8"/>
      <name val="Arial"/>
      <family val="2"/>
      <charset val="238"/>
    </font>
    <font>
      <sz val="10"/>
      <name val="Arial"/>
      <family val="2"/>
      <charset val="238"/>
    </font>
    <font>
      <b/>
      <i/>
      <sz val="11"/>
      <name val="Times New Roman"/>
      <family val="1"/>
      <charset val="238"/>
    </font>
    <font>
      <i/>
      <sz val="11"/>
      <name val="Times New Roman"/>
      <family val="1"/>
      <charset val="238"/>
    </font>
    <font>
      <b/>
      <sz val="11"/>
      <name val="Times New Roman"/>
      <family val="1"/>
      <charset val="238"/>
    </font>
    <font>
      <sz val="11"/>
      <name val="Times New Roman"/>
      <family val="1"/>
      <charset val="238"/>
    </font>
    <font>
      <b/>
      <u/>
      <sz val="10"/>
      <name val="Trebuchet MS"/>
      <family val="2"/>
      <charset val="238"/>
    </font>
    <font>
      <sz val="7"/>
      <name val="Trebuchet MS"/>
      <family val="2"/>
      <charset val="238"/>
    </font>
    <font>
      <sz val="11"/>
      <color indexed="10"/>
      <name val="Times New Roman"/>
      <family val="1"/>
      <charset val="238"/>
    </font>
    <font>
      <b/>
      <sz val="10"/>
      <name val="Arial"/>
      <family val="2"/>
      <charset val="238"/>
    </font>
    <font>
      <sz val="8"/>
      <name val="Arial"/>
      <family val="2"/>
      <charset val="238"/>
    </font>
    <font>
      <sz val="10"/>
      <color indexed="8"/>
      <name val="Calibri"/>
      <family val="2"/>
      <charset val="238"/>
    </font>
    <font>
      <sz val="10"/>
      <color indexed="10"/>
      <name val="Trebuchet MS"/>
      <family val="2"/>
      <charset val="238"/>
    </font>
    <font>
      <b/>
      <sz val="20"/>
      <color indexed="8"/>
      <name val="Trebuchet MS"/>
      <family val="2"/>
      <charset val="238"/>
    </font>
    <font>
      <sz val="10"/>
      <name val="Calibri"/>
      <family val="2"/>
      <charset val="238"/>
    </font>
    <font>
      <b/>
      <sz val="8"/>
      <color indexed="10"/>
      <name val="Trebuchet MS"/>
      <family val="2"/>
      <charset val="238"/>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rgb="FFFFC000"/>
        <bgColor indexed="64"/>
      </patternFill>
    </fill>
    <fill>
      <patternFill patternType="solid">
        <fgColor theme="5" tint="0.39997558519241921"/>
        <bgColor indexed="64"/>
      </patternFill>
    </fill>
    <fill>
      <patternFill patternType="solid">
        <fgColor theme="0"/>
        <bgColor indexed="64"/>
      </patternFill>
    </fill>
  </fills>
  <borders count="2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bottom/>
      <diagonal/>
    </border>
  </borders>
  <cellStyleXfs count="3">
    <xf numFmtId="0" fontId="0" fillId="0" borderId="0"/>
    <xf numFmtId="0" fontId="12" fillId="0" borderId="0"/>
    <xf numFmtId="0" fontId="13" fillId="2" borderId="0">
      <alignment horizontal="right" vertical="top"/>
    </xf>
  </cellStyleXfs>
  <cellXfs count="408">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4" fillId="0" borderId="0" xfId="0" applyFont="1" applyAlignment="1">
      <alignment horizontal="right"/>
    </xf>
    <xf numFmtId="0" fontId="5" fillId="0" borderId="0" xfId="0" applyFont="1" applyProtection="1">
      <protection locked="0"/>
    </xf>
    <xf numFmtId="0" fontId="4" fillId="0" borderId="0" xfId="0" applyFont="1" applyProtection="1">
      <protection locked="0"/>
    </xf>
    <xf numFmtId="0" fontId="4" fillId="0" borderId="1" xfId="0" applyFont="1" applyBorder="1" applyAlignment="1" applyProtection="1">
      <alignment horizontal="center"/>
    </xf>
    <xf numFmtId="0" fontId="4" fillId="0" borderId="2" xfId="0" applyFont="1" applyBorder="1" applyAlignment="1" applyProtection="1">
      <alignment horizontal="center"/>
    </xf>
    <xf numFmtId="0" fontId="5" fillId="0" borderId="3" xfId="0" applyFont="1" applyBorder="1" applyProtection="1"/>
    <xf numFmtId="4" fontId="5" fillId="0" borderId="0" xfId="0" applyNumberFormat="1" applyFont="1"/>
    <xf numFmtId="0" fontId="4" fillId="0" borderId="0" xfId="0" applyFont="1" applyAlignment="1" applyProtection="1">
      <alignment horizontal="justify"/>
      <protection locked="0"/>
    </xf>
    <xf numFmtId="0" fontId="5" fillId="0" borderId="0" xfId="0" applyFont="1" applyAlignment="1">
      <alignment horizontal="center" vertical="center"/>
    </xf>
    <xf numFmtId="0" fontId="8" fillId="0" borderId="4" xfId="0" applyFont="1" applyBorder="1" applyAlignment="1" applyProtection="1">
      <alignment horizontal="justify"/>
      <protection locked="0"/>
    </xf>
    <xf numFmtId="0" fontId="9" fillId="0" borderId="0" xfId="0" applyFont="1" applyProtection="1">
      <protection locked="0"/>
    </xf>
    <xf numFmtId="0" fontId="9" fillId="0" borderId="4" xfId="0" applyFont="1" applyBorder="1" applyProtection="1">
      <protection locked="0"/>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4" fontId="1"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4" fillId="0" borderId="5" xfId="0" applyFont="1" applyBorder="1" applyAlignment="1" applyProtection="1">
      <alignment horizontal="center" wrapText="1"/>
    </xf>
    <xf numFmtId="0" fontId="5" fillId="0" borderId="0" xfId="0" applyFont="1" applyBorder="1" applyProtection="1"/>
    <xf numFmtId="4" fontId="5" fillId="0" borderId="0" xfId="0" applyNumberFormat="1" applyFont="1" applyBorder="1" applyAlignment="1" applyProtection="1">
      <alignment horizontal="center"/>
    </xf>
    <xf numFmtId="0" fontId="6" fillId="0" borderId="0" xfId="0" applyFont="1" applyBorder="1" applyAlignment="1" applyProtection="1">
      <alignment wrapText="1"/>
    </xf>
    <xf numFmtId="0" fontId="10" fillId="0" borderId="0" xfId="0" applyFont="1"/>
    <xf numFmtId="0" fontId="5" fillId="0" borderId="0" xfId="0" applyFont="1" applyAlignment="1">
      <alignment horizontal="center"/>
    </xf>
    <xf numFmtId="0" fontId="5" fillId="0" borderId="0" xfId="0" applyFont="1" applyAlignment="1">
      <alignment horizontal="left"/>
    </xf>
    <xf numFmtId="0" fontId="4" fillId="0" borderId="3" xfId="0" applyFont="1" applyBorder="1" applyAlignment="1">
      <alignment horizontal="center"/>
    </xf>
    <xf numFmtId="0" fontId="4" fillId="0" borderId="3" xfId="0" applyFont="1" applyBorder="1" applyAlignment="1">
      <alignment horizontal="center" wrapText="1"/>
    </xf>
    <xf numFmtId="0" fontId="2" fillId="0" borderId="3" xfId="0" applyFont="1" applyBorder="1" applyAlignment="1">
      <alignment horizontal="center" wrapText="1"/>
    </xf>
    <xf numFmtId="0" fontId="6" fillId="0" borderId="6" xfId="1" applyFont="1" applyBorder="1" applyAlignment="1" applyProtection="1"/>
    <xf numFmtId="0" fontId="6" fillId="0" borderId="3" xfId="1" applyFont="1" applyBorder="1" applyAlignment="1">
      <alignment horizontal="center"/>
    </xf>
    <xf numFmtId="4" fontId="5" fillId="0" borderId="3" xfId="0" applyNumberFormat="1" applyFont="1" applyBorder="1" applyAlignment="1" applyProtection="1">
      <alignment horizontal="left"/>
      <protection locked="0"/>
    </xf>
    <xf numFmtId="0" fontId="6" fillId="0" borderId="3" xfId="1" applyFont="1" applyBorder="1" applyAlignment="1" applyProtection="1"/>
    <xf numFmtId="0" fontId="5" fillId="0" borderId="3" xfId="0" applyFont="1" applyBorder="1" applyAlignment="1">
      <alignment horizontal="center"/>
    </xf>
    <xf numFmtId="3" fontId="6" fillId="0" borderId="7" xfId="1" applyNumberFormat="1" applyFont="1" applyBorder="1" applyAlignment="1" applyProtection="1">
      <alignment horizontal="center"/>
    </xf>
    <xf numFmtId="0" fontId="5" fillId="0" borderId="3" xfId="0" applyFont="1" applyBorder="1"/>
    <xf numFmtId="0" fontId="5" fillId="0" borderId="3" xfId="0" applyFont="1" applyBorder="1" applyAlignment="1" applyProtection="1">
      <alignment horizontal="left"/>
      <protection locked="0"/>
    </xf>
    <xf numFmtId="0" fontId="1" fillId="0" borderId="3" xfId="0" applyFont="1" applyBorder="1" applyAlignment="1" applyProtection="1">
      <alignment horizontal="left"/>
      <protection locked="0"/>
    </xf>
    <xf numFmtId="1" fontId="6" fillId="0" borderId="7" xfId="1" applyNumberFormat="1" applyFont="1" applyBorder="1" applyAlignment="1" applyProtection="1">
      <alignment horizontal="center"/>
    </xf>
    <xf numFmtId="2" fontId="5" fillId="0" borderId="3" xfId="0" applyNumberFormat="1" applyFont="1" applyBorder="1" applyAlignment="1" applyProtection="1">
      <alignment horizontal="center"/>
      <protection locked="0"/>
    </xf>
    <xf numFmtId="2" fontId="5" fillId="0" borderId="3" xfId="0" applyNumberFormat="1" applyFont="1" applyBorder="1" applyAlignment="1">
      <alignment horizontal="center"/>
    </xf>
    <xf numFmtId="2" fontId="5" fillId="0" borderId="3" xfId="0" applyNumberFormat="1" applyFont="1" applyBorder="1" applyAlignment="1" applyProtection="1">
      <alignment horizontal="left"/>
      <protection locked="0"/>
    </xf>
    <xf numFmtId="0" fontId="6" fillId="0" borderId="3" xfId="1" applyFont="1" applyBorder="1" applyAlignment="1" applyProtection="1">
      <alignment horizontal="center"/>
    </xf>
    <xf numFmtId="0" fontId="5" fillId="0" borderId="3" xfId="0" applyFont="1" applyBorder="1" applyProtection="1">
      <protection locked="0"/>
    </xf>
    <xf numFmtId="1" fontId="6" fillId="0" borderId="3" xfId="0" applyNumberFormat="1" applyFont="1" applyBorder="1" applyAlignment="1">
      <alignment horizontal="center"/>
    </xf>
    <xf numFmtId="0" fontId="5" fillId="0" borderId="0" xfId="0" applyFont="1" applyBorder="1"/>
    <xf numFmtId="4" fontId="6" fillId="0" borderId="6" xfId="1" applyNumberFormat="1" applyFont="1" applyBorder="1" applyAlignment="1" applyProtection="1">
      <alignment horizontal="left"/>
    </xf>
    <xf numFmtId="4" fontId="6" fillId="0" borderId="3" xfId="1" applyNumberFormat="1" applyFont="1" applyBorder="1" applyAlignment="1">
      <alignment horizontal="center"/>
    </xf>
    <xf numFmtId="2" fontId="6" fillId="0" borderId="3" xfId="1" applyNumberFormat="1" applyFont="1" applyBorder="1" applyAlignment="1" applyProtection="1">
      <alignment horizontal="center"/>
      <protection locked="0"/>
    </xf>
    <xf numFmtId="2" fontId="1" fillId="0" borderId="3" xfId="0" applyNumberFormat="1" applyFont="1" applyBorder="1" applyAlignment="1" applyProtection="1">
      <alignment horizontal="left"/>
      <protection locked="0"/>
    </xf>
    <xf numFmtId="2" fontId="6" fillId="0" borderId="3" xfId="1" applyNumberFormat="1" applyFont="1" applyBorder="1" applyAlignment="1" applyProtection="1">
      <alignment horizontal="center"/>
    </xf>
    <xf numFmtId="1" fontId="6" fillId="0" borderId="3" xfId="1" applyNumberFormat="1" applyFont="1" applyBorder="1" applyAlignment="1" applyProtection="1">
      <alignment horizontal="center"/>
    </xf>
    <xf numFmtId="0" fontId="1" fillId="0" borderId="3" xfId="0" applyFont="1" applyBorder="1"/>
    <xf numFmtId="0" fontId="1" fillId="0" borderId="3" xfId="0" applyFont="1" applyBorder="1" applyAlignment="1">
      <alignment horizontal="center"/>
    </xf>
    <xf numFmtId="2" fontId="1" fillId="0" borderId="3" xfId="0" applyNumberFormat="1" applyFont="1" applyBorder="1" applyAlignment="1">
      <alignment horizontal="center"/>
    </xf>
    <xf numFmtId="2" fontId="1" fillId="0" borderId="3" xfId="0" applyNumberFormat="1" applyFont="1" applyBorder="1" applyAlignment="1" applyProtection="1">
      <alignment horizontal="center"/>
      <protection locked="0"/>
    </xf>
    <xf numFmtId="0" fontId="1" fillId="0" borderId="0" xfId="0" applyFont="1" applyAlignment="1">
      <alignment horizontal="center"/>
    </xf>
    <xf numFmtId="0" fontId="1" fillId="0" borderId="0" xfId="0" applyFont="1" applyAlignment="1">
      <alignment horizontal="left"/>
    </xf>
    <xf numFmtId="0" fontId="6" fillId="0" borderId="3" xfId="0" applyFont="1" applyBorder="1"/>
    <xf numFmtId="1" fontId="5" fillId="0" borderId="3" xfId="0" applyNumberFormat="1" applyFont="1" applyBorder="1" applyAlignment="1">
      <alignment horizontal="center"/>
    </xf>
    <xf numFmtId="0" fontId="1" fillId="0" borderId="3" xfId="0" applyFont="1" applyBorder="1" applyAlignment="1"/>
    <xf numFmtId="0" fontId="5" fillId="0" borderId="6" xfId="0" applyFont="1" applyBorder="1"/>
    <xf numFmtId="2" fontId="5" fillId="0" borderId="7" xfId="0" applyNumberFormat="1" applyFont="1" applyBorder="1" applyAlignment="1">
      <alignment horizontal="center"/>
    </xf>
    <xf numFmtId="0" fontId="5" fillId="0" borderId="3" xfId="0" applyFont="1" applyBorder="1" applyAlignment="1"/>
    <xf numFmtId="49" fontId="5" fillId="0" borderId="3" xfId="0" applyNumberFormat="1" applyFont="1" applyBorder="1" applyAlignment="1" applyProtection="1">
      <alignment horizontal="left"/>
      <protection locked="0"/>
    </xf>
    <xf numFmtId="2" fontId="6" fillId="0" borderId="7" xfId="1" applyNumberFormat="1" applyFont="1" applyBorder="1" applyAlignment="1" applyProtection="1">
      <alignment horizontal="center"/>
    </xf>
    <xf numFmtId="0" fontId="6" fillId="0" borderId="3" xfId="1" applyFont="1" applyBorder="1" applyAlignment="1" applyProtection="1">
      <alignment wrapText="1"/>
    </xf>
    <xf numFmtId="0" fontId="5" fillId="0" borderId="8" xfId="0" applyFont="1" applyBorder="1" applyAlignment="1" applyProtection="1">
      <alignment vertical="center"/>
    </xf>
    <xf numFmtId="0" fontId="1" fillId="0" borderId="0" xfId="0" applyFont="1" applyBorder="1"/>
    <xf numFmtId="0" fontId="4" fillId="0" borderId="0" xfId="0" applyFont="1" applyBorder="1" applyAlignment="1" applyProtection="1">
      <alignment horizontal="justify"/>
      <protection locked="0"/>
    </xf>
    <xf numFmtId="0" fontId="4" fillId="0" borderId="0" xfId="0" applyFont="1" applyBorder="1" applyProtection="1">
      <protection locked="0"/>
    </xf>
    <xf numFmtId="0" fontId="8" fillId="0" borderId="0" xfId="0" applyFont="1" applyBorder="1" applyAlignment="1" applyProtection="1">
      <alignment horizontal="justify"/>
      <protection locked="0"/>
    </xf>
    <xf numFmtId="0" fontId="9" fillId="0" borderId="0" xfId="0" applyFont="1" applyBorder="1" applyProtection="1">
      <protection locked="0"/>
    </xf>
    <xf numFmtId="0" fontId="1" fillId="0" borderId="0" xfId="0" applyFont="1" applyBorder="1" applyProtection="1">
      <protection locked="0"/>
    </xf>
    <xf numFmtId="4" fontId="4" fillId="0" borderId="3" xfId="0" applyNumberFormat="1" applyFont="1" applyBorder="1" applyAlignment="1">
      <alignment horizontal="center" wrapText="1"/>
    </xf>
    <xf numFmtId="4" fontId="0" fillId="0" borderId="0" xfId="0" applyNumberFormat="1"/>
    <xf numFmtId="4" fontId="16" fillId="0" borderId="0" xfId="0" applyNumberFormat="1" applyFont="1"/>
    <xf numFmtId="0" fontId="16" fillId="0" borderId="0" xfId="0" applyFont="1"/>
    <xf numFmtId="0" fontId="5" fillId="0" borderId="3" xfId="0" applyFont="1" applyBorder="1" applyAlignment="1" applyProtection="1">
      <alignment wrapText="1"/>
    </xf>
    <xf numFmtId="4" fontId="5" fillId="0" borderId="3" xfId="0" applyNumberFormat="1" applyFont="1" applyBorder="1" applyAlignment="1" applyProtection="1">
      <alignment horizontal="center"/>
    </xf>
    <xf numFmtId="0" fontId="4" fillId="0" borderId="0" xfId="0" applyFont="1" applyAlignment="1" applyProtection="1">
      <alignment horizontal="center"/>
      <protection locked="0"/>
    </xf>
    <xf numFmtId="49" fontId="5" fillId="0" borderId="0" xfId="0" applyNumberFormat="1" applyFont="1" applyFill="1" applyBorder="1" applyAlignment="1">
      <alignment horizontal="center" vertical="center"/>
    </xf>
    <xf numFmtId="49" fontId="1" fillId="0" borderId="0" xfId="0" applyNumberFormat="1" applyFont="1"/>
    <xf numFmtId="165" fontId="5" fillId="3" borderId="3" xfId="0" applyNumberFormat="1" applyFont="1" applyFill="1" applyBorder="1" applyAlignment="1">
      <alignment horizontal="center"/>
    </xf>
    <xf numFmtId="0" fontId="5" fillId="0" borderId="0" xfId="0" applyFont="1" applyFill="1" applyBorder="1"/>
    <xf numFmtId="164" fontId="5" fillId="0" borderId="3" xfId="0" applyNumberFormat="1" applyFont="1" applyBorder="1" applyAlignment="1">
      <alignment horizontal="center"/>
    </xf>
    <xf numFmtId="164" fontId="5" fillId="4" borderId="3" xfId="0" applyNumberFormat="1" applyFont="1" applyFill="1" applyBorder="1" applyAlignment="1">
      <alignment horizontal="center"/>
    </xf>
    <xf numFmtId="165" fontId="5" fillId="4" borderId="3" xfId="0" applyNumberFormat="1" applyFont="1" applyFill="1" applyBorder="1" applyAlignment="1">
      <alignment horizontal="center"/>
    </xf>
    <xf numFmtId="165" fontId="6" fillId="0" borderId="3" xfId="1" applyNumberFormat="1" applyFont="1" applyBorder="1" applyAlignment="1" applyProtection="1">
      <alignment horizontal="center"/>
      <protection locked="0"/>
    </xf>
    <xf numFmtId="165" fontId="5" fillId="0" borderId="3" xfId="0" applyNumberFormat="1" applyFont="1" applyBorder="1" applyAlignment="1">
      <alignment horizontal="center"/>
    </xf>
    <xf numFmtId="164" fontId="5" fillId="0" borderId="3" xfId="0" applyNumberFormat="1" applyFont="1" applyBorder="1" applyAlignment="1" applyProtection="1">
      <alignment horizontal="center"/>
      <protection locked="0"/>
    </xf>
    <xf numFmtId="165" fontId="5" fillId="0" borderId="9" xfId="0" applyNumberFormat="1" applyFont="1" applyBorder="1" applyAlignment="1" applyProtection="1">
      <alignment horizontal="center" vertical="center"/>
    </xf>
    <xf numFmtId="165" fontId="5" fillId="3" borderId="10" xfId="0" applyNumberFormat="1" applyFont="1" applyFill="1" applyBorder="1" applyAlignment="1" applyProtection="1">
      <alignment horizontal="center"/>
    </xf>
    <xf numFmtId="2" fontId="1" fillId="0" borderId="7" xfId="0" applyNumberFormat="1" applyFont="1" applyBorder="1" applyAlignment="1" applyProtection="1">
      <alignment horizontal="left"/>
      <protection locked="0"/>
    </xf>
    <xf numFmtId="164" fontId="5" fillId="0" borderId="3" xfId="2" applyNumberFormat="1" applyFont="1" applyFill="1" applyBorder="1" applyAlignment="1" applyProtection="1">
      <alignment horizontal="center" vertical="top" wrapText="1"/>
      <protection locked="0"/>
    </xf>
    <xf numFmtId="164" fontId="5" fillId="0" borderId="3" xfId="2" applyNumberFormat="1" applyFont="1" applyFill="1" applyBorder="1" applyAlignment="1" applyProtection="1">
      <alignment horizontal="center" vertical="center" wrapText="1"/>
      <protection locked="0"/>
    </xf>
    <xf numFmtId="0" fontId="0" fillId="0" borderId="0" xfId="0" applyProtection="1">
      <protection locked="0"/>
    </xf>
    <xf numFmtId="0" fontId="17" fillId="0" borderId="0" xfId="0" applyFont="1" applyAlignment="1">
      <alignment horizontal="left" indent="2"/>
    </xf>
    <xf numFmtId="0" fontId="20" fillId="0" borderId="11" xfId="0" applyFont="1" applyBorder="1" applyAlignment="1">
      <alignment vertical="top" wrapText="1"/>
    </xf>
    <xf numFmtId="0" fontId="20" fillId="0" borderId="12" xfId="0" applyFont="1" applyBorder="1" applyAlignment="1">
      <alignment horizontal="center" vertical="top" wrapText="1"/>
    </xf>
    <xf numFmtId="49" fontId="5" fillId="0" borderId="0" xfId="0" applyNumberFormat="1" applyFont="1" applyFill="1" applyBorder="1"/>
    <xf numFmtId="0" fontId="20" fillId="0" borderId="11" xfId="0" applyFont="1" applyBorder="1" applyAlignment="1">
      <alignment horizontal="center" vertical="top" wrapText="1"/>
    </xf>
    <xf numFmtId="0" fontId="19" fillId="0" borderId="13" xfId="0" applyFont="1" applyBorder="1" applyAlignment="1">
      <alignment horizontal="center" vertical="center" wrapText="1"/>
    </xf>
    <xf numFmtId="0" fontId="6" fillId="0" borderId="0" xfId="0" applyFont="1"/>
    <xf numFmtId="0" fontId="21" fillId="0" borderId="0" xfId="0" applyFont="1"/>
    <xf numFmtId="4" fontId="6" fillId="0" borderId="0" xfId="0" applyNumberFormat="1" applyFont="1"/>
    <xf numFmtId="0" fontId="23" fillId="0" borderId="0" xfId="0" applyFont="1" applyBorder="1" applyAlignment="1">
      <alignment horizontal="center" vertical="top" wrapText="1"/>
    </xf>
    <xf numFmtId="0" fontId="23" fillId="0" borderId="0" xfId="0" applyFont="1" applyBorder="1" applyAlignment="1">
      <alignment vertical="top" wrapText="1"/>
    </xf>
    <xf numFmtId="16" fontId="6" fillId="0" borderId="3" xfId="1" applyNumberFormat="1" applyFont="1" applyBorder="1" applyAlignment="1" applyProtection="1"/>
    <xf numFmtId="164" fontId="5" fillId="4" borderId="3" xfId="0" applyNumberFormat="1" applyFont="1" applyFill="1" applyBorder="1" applyAlignment="1" applyProtection="1">
      <alignment horizontal="center"/>
    </xf>
    <xf numFmtId="165" fontId="5" fillId="3" borderId="3" xfId="0" applyNumberFormat="1" applyFont="1" applyFill="1" applyBorder="1" applyAlignment="1" applyProtection="1">
      <alignment horizontal="center"/>
    </xf>
    <xf numFmtId="0" fontId="0" fillId="0" borderId="0" xfId="0" applyProtection="1"/>
    <xf numFmtId="0" fontId="4" fillId="0" borderId="0" xfId="0" applyFont="1" applyAlignment="1" applyProtection="1">
      <alignment horizontal="center"/>
    </xf>
    <xf numFmtId="0" fontId="24" fillId="0" borderId="0" xfId="0" applyFont="1" applyProtection="1"/>
    <xf numFmtId="0" fontId="12" fillId="0" borderId="0" xfId="0" applyFont="1" applyAlignment="1" applyProtection="1">
      <alignment horizontal="center" vertical="center"/>
    </xf>
    <xf numFmtId="0" fontId="12" fillId="0" borderId="0" xfId="0" applyFont="1" applyProtection="1"/>
    <xf numFmtId="0" fontId="0" fillId="0" borderId="0" xfId="0" applyAlignment="1" applyProtection="1">
      <alignment horizontal="center" vertical="center"/>
    </xf>
    <xf numFmtId="0" fontId="24" fillId="0" borderId="14" xfId="0" applyFont="1"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24" fillId="0" borderId="17" xfId="0" applyFont="1"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12" fillId="3" borderId="0" xfId="0" applyFont="1" applyFill="1" applyProtection="1"/>
    <xf numFmtId="0" fontId="0" fillId="3" borderId="0" xfId="0" applyFill="1" applyAlignment="1" applyProtection="1">
      <alignment horizontal="center" vertical="center"/>
    </xf>
    <xf numFmtId="0" fontId="12" fillId="0" borderId="0" xfId="0" applyFont="1" applyAlignment="1" applyProtection="1">
      <alignment horizontal="center" vertical="center" wrapText="1"/>
    </xf>
    <xf numFmtId="0" fontId="12" fillId="0" borderId="0" xfId="0" applyFont="1" applyAlignment="1" applyProtection="1">
      <alignment horizontal="left" vertical="center" wrapText="1"/>
    </xf>
    <xf numFmtId="0" fontId="10" fillId="0" borderId="0" xfId="0" applyFont="1" applyAlignment="1">
      <alignment horizontal="left" wrapText="1"/>
    </xf>
    <xf numFmtId="0" fontId="12" fillId="0" borderId="0" xfId="0" applyFont="1"/>
    <xf numFmtId="4" fontId="12" fillId="0" borderId="0" xfId="0" applyNumberFormat="1" applyFont="1"/>
    <xf numFmtId="0" fontId="5" fillId="0" borderId="3" xfId="0" applyFont="1" applyBorder="1" applyAlignment="1" applyProtection="1">
      <alignment horizontal="center"/>
    </xf>
    <xf numFmtId="0" fontId="10" fillId="0" borderId="0" xfId="0" applyFont="1" applyProtection="1"/>
    <xf numFmtId="0" fontId="5" fillId="0" borderId="0" xfId="0" applyFont="1" applyAlignment="1" applyProtection="1">
      <alignment horizontal="center"/>
    </xf>
    <xf numFmtId="0" fontId="5" fillId="0" borderId="0" xfId="0" applyFont="1" applyProtection="1"/>
    <xf numFmtId="0" fontId="5" fillId="0" borderId="0" xfId="0" applyFont="1" applyAlignment="1" applyProtection="1">
      <alignment horizontal="left"/>
    </xf>
    <xf numFmtId="0" fontId="10" fillId="0" borderId="0" xfId="0" applyFont="1" applyAlignment="1" applyProtection="1">
      <alignment horizontal="left" wrapText="1"/>
    </xf>
    <xf numFmtId="0" fontId="4" fillId="0" borderId="3" xfId="0" applyFont="1" applyBorder="1" applyAlignment="1" applyProtection="1">
      <alignment horizontal="center"/>
    </xf>
    <xf numFmtId="0" fontId="4" fillId="0" borderId="3" xfId="0" applyFont="1" applyBorder="1" applyAlignment="1" applyProtection="1">
      <alignment horizontal="center" wrapText="1"/>
    </xf>
    <xf numFmtId="0" fontId="2" fillId="0" borderId="3" xfId="0" applyFont="1" applyBorder="1" applyAlignment="1" applyProtection="1">
      <alignment horizontal="center" wrapText="1"/>
    </xf>
    <xf numFmtId="0" fontId="4" fillId="0" borderId="3" xfId="0" applyFont="1" applyBorder="1" applyAlignment="1" applyProtection="1">
      <alignment horizontal="left" wrapText="1"/>
    </xf>
    <xf numFmtId="3" fontId="6" fillId="0" borderId="3" xfId="1" applyNumberFormat="1" applyFont="1" applyBorder="1" applyAlignment="1" applyProtection="1">
      <alignment horizontal="center"/>
    </xf>
    <xf numFmtId="165" fontId="6" fillId="0" borderId="3" xfId="0" applyNumberFormat="1" applyFont="1" applyBorder="1" applyAlignment="1" applyProtection="1">
      <alignment horizontal="center"/>
    </xf>
    <xf numFmtId="165" fontId="5" fillId="4" borderId="3" xfId="0" applyNumberFormat="1" applyFont="1" applyFill="1" applyBorder="1" applyAlignment="1" applyProtection="1">
      <alignment horizontal="center"/>
    </xf>
    <xf numFmtId="0" fontId="5" fillId="0" borderId="3" xfId="0" applyFont="1" applyBorder="1" applyAlignment="1" applyProtection="1">
      <alignment horizontal="left"/>
    </xf>
    <xf numFmtId="165" fontId="5" fillId="0" borderId="3" xfId="0" applyNumberFormat="1" applyFont="1" applyBorder="1" applyAlignment="1" applyProtection="1">
      <alignment horizontal="center"/>
    </xf>
    <xf numFmtId="164" fontId="5" fillId="0" borderId="3" xfId="0" applyNumberFormat="1" applyFont="1" applyBorder="1" applyAlignment="1" applyProtection="1">
      <alignment horizontal="center"/>
    </xf>
    <xf numFmtId="0" fontId="0" fillId="0" borderId="3" xfId="0" applyBorder="1" applyProtection="1"/>
    <xf numFmtId="0" fontId="0" fillId="0" borderId="3" xfId="0" applyBorder="1" applyAlignment="1" applyProtection="1">
      <alignment horizontal="center"/>
    </xf>
    <xf numFmtId="0" fontId="0" fillId="0" borderId="3" xfId="0" applyBorder="1" applyAlignment="1" applyProtection="1">
      <alignment horizontal="left"/>
    </xf>
    <xf numFmtId="3" fontId="5" fillId="0" borderId="3" xfId="0" applyNumberFormat="1" applyFont="1" applyBorder="1" applyAlignment="1" applyProtection="1">
      <alignment horizontal="center"/>
    </xf>
    <xf numFmtId="4" fontId="5" fillId="0" borderId="3" xfId="0" applyNumberFormat="1" applyFont="1" applyBorder="1" applyAlignment="1" applyProtection="1">
      <alignment horizontal="left"/>
    </xf>
    <xf numFmtId="0" fontId="6" fillId="0" borderId="3" xfId="1" applyFont="1" applyFill="1" applyBorder="1" applyAlignment="1" applyProtection="1">
      <alignment horizontal="center"/>
    </xf>
    <xf numFmtId="165" fontId="5" fillId="0" borderId="3" xfId="0" applyNumberFormat="1" applyFont="1" applyBorder="1" applyAlignment="1" applyProtection="1">
      <alignment horizontal="center"/>
      <protection locked="0"/>
    </xf>
    <xf numFmtId="0" fontId="1" fillId="0" borderId="3" xfId="0" applyFont="1" applyBorder="1" applyAlignment="1" applyProtection="1">
      <alignment horizontal="left"/>
    </xf>
    <xf numFmtId="1" fontId="6" fillId="0" borderId="3" xfId="0" applyNumberFormat="1" applyFont="1" applyFill="1" applyBorder="1" applyAlignment="1" applyProtection="1">
      <alignment horizontal="center"/>
    </xf>
    <xf numFmtId="164" fontId="6" fillId="0" borderId="3" xfId="0" applyNumberFormat="1" applyFont="1" applyFill="1" applyBorder="1" applyAlignment="1" applyProtection="1">
      <alignment horizontal="center"/>
      <protection locked="0"/>
    </xf>
    <xf numFmtId="164" fontId="6" fillId="0" borderId="3" xfId="0" applyNumberFormat="1" applyFont="1" applyFill="1" applyBorder="1" applyAlignment="1" applyProtection="1">
      <alignment horizontal="center"/>
    </xf>
    <xf numFmtId="2" fontId="6" fillId="0" borderId="3" xfId="0" applyNumberFormat="1" applyFont="1" applyFill="1" applyBorder="1" applyAlignment="1" applyProtection="1">
      <alignment horizontal="left"/>
      <protection locked="0"/>
    </xf>
    <xf numFmtId="164" fontId="6" fillId="0" borderId="3" xfId="1" applyNumberFormat="1" applyFont="1" applyBorder="1" applyAlignment="1" applyProtection="1">
      <alignment horizontal="center"/>
      <protection locked="0"/>
    </xf>
    <xf numFmtId="0" fontId="26" fillId="0" borderId="3" xfId="0" applyFont="1" applyBorder="1" applyAlignment="1" applyProtection="1">
      <alignment horizontal="left"/>
      <protection locked="0"/>
    </xf>
    <xf numFmtId="0" fontId="4" fillId="0" borderId="0" xfId="0" applyFont="1" applyAlignment="1" applyProtection="1">
      <alignment horizontal="justify"/>
    </xf>
    <xf numFmtId="0" fontId="6" fillId="0" borderId="7" xfId="1" applyFont="1" applyBorder="1" applyAlignment="1" applyProtection="1">
      <alignment horizontal="center"/>
    </xf>
    <xf numFmtId="2" fontId="1" fillId="0" borderId="3" xfId="0" applyNumberFormat="1" applyFont="1" applyBorder="1" applyAlignment="1" applyProtection="1">
      <alignment horizontal="left"/>
    </xf>
    <xf numFmtId="0" fontId="1" fillId="0" borderId="3" xfId="0" applyFont="1" applyBorder="1" applyProtection="1"/>
    <xf numFmtId="0" fontId="1" fillId="0" borderId="3" xfId="0" applyFont="1" applyBorder="1" applyAlignment="1" applyProtection="1">
      <alignment horizontal="center"/>
    </xf>
    <xf numFmtId="2" fontId="1" fillId="0" borderId="3" xfId="0" applyNumberFormat="1" applyFont="1" applyBorder="1" applyAlignment="1" applyProtection="1">
      <alignment horizontal="center"/>
    </xf>
    <xf numFmtId="0" fontId="5" fillId="0" borderId="0" xfId="0" applyFont="1" applyFill="1" applyBorder="1" applyProtection="1"/>
    <xf numFmtId="0" fontId="9" fillId="0" borderId="0" xfId="0" applyFont="1" applyProtection="1"/>
    <xf numFmtId="4" fontId="5" fillId="0" borderId="0" xfId="0" applyNumberFormat="1" applyFont="1" applyProtection="1"/>
    <xf numFmtId="4" fontId="4" fillId="0" borderId="3" xfId="0" applyNumberFormat="1" applyFont="1" applyBorder="1" applyAlignment="1" applyProtection="1">
      <alignment horizontal="center" wrapText="1"/>
    </xf>
    <xf numFmtId="0" fontId="6" fillId="0" borderId="3" xfId="1" applyFont="1" applyFill="1" applyBorder="1" applyAlignment="1" applyProtection="1"/>
    <xf numFmtId="165" fontId="5" fillId="0" borderId="7" xfId="0" applyNumberFormat="1" applyFont="1" applyBorder="1" applyAlignment="1" applyProtection="1">
      <alignment horizontal="center"/>
    </xf>
    <xf numFmtId="165" fontId="5" fillId="6" borderId="7" xfId="0" applyNumberFormat="1" applyFont="1" applyFill="1" applyBorder="1" applyAlignment="1" applyProtection="1">
      <alignment horizontal="center"/>
    </xf>
    <xf numFmtId="0" fontId="4" fillId="0" borderId="0" xfId="0" applyFont="1" applyProtection="1"/>
    <xf numFmtId="4" fontId="0" fillId="0" borderId="0" xfId="0" applyNumberFormat="1" applyProtection="1"/>
    <xf numFmtId="0" fontId="1" fillId="0" borderId="0" xfId="0" applyFont="1" applyAlignment="1" applyProtection="1">
      <alignment horizontal="center"/>
    </xf>
    <xf numFmtId="0" fontId="1" fillId="0" borderId="0" xfId="0" applyFont="1" applyProtection="1"/>
    <xf numFmtId="0" fontId="1" fillId="0" borderId="0" xfId="0" applyFont="1" applyAlignment="1" applyProtection="1">
      <alignment horizontal="left"/>
    </xf>
    <xf numFmtId="0" fontId="2" fillId="0" borderId="3" xfId="1" applyFont="1" applyBorder="1" applyAlignment="1" applyProtection="1">
      <alignment horizontal="left" vertical="center"/>
    </xf>
    <xf numFmtId="2" fontId="1" fillId="0" borderId="7" xfId="0" applyNumberFormat="1" applyFont="1" applyBorder="1" applyAlignment="1" applyProtection="1">
      <alignment horizontal="left"/>
    </xf>
    <xf numFmtId="2" fontId="5" fillId="0" borderId="3" xfId="0" applyNumberFormat="1" applyFont="1" applyBorder="1" applyAlignment="1" applyProtection="1">
      <alignment horizontal="left"/>
    </xf>
    <xf numFmtId="4" fontId="6" fillId="0" borderId="3" xfId="1" applyNumberFormat="1" applyFont="1" applyBorder="1" applyAlignment="1" applyProtection="1">
      <alignment horizontal="center"/>
    </xf>
    <xf numFmtId="4" fontId="5" fillId="0" borderId="0" xfId="0" applyNumberFormat="1" applyFont="1" applyFill="1" applyProtection="1"/>
    <xf numFmtId="0" fontId="6" fillId="0" borderId="3" xfId="0" applyFont="1" applyBorder="1" applyProtection="1"/>
    <xf numFmtId="1" fontId="5" fillId="0" borderId="3" xfId="0" applyNumberFormat="1" applyFont="1" applyBorder="1" applyAlignment="1" applyProtection="1">
      <alignment horizontal="center"/>
    </xf>
    <xf numFmtId="0" fontId="12" fillId="0" borderId="0" xfId="0" applyFont="1" applyAlignment="1" applyProtection="1">
      <alignment horizontal="center"/>
    </xf>
    <xf numFmtId="164" fontId="5" fillId="0" borderId="3" xfId="0" applyNumberFormat="1" applyFont="1" applyFill="1" applyBorder="1" applyAlignment="1" applyProtection="1">
      <alignment horizontal="center"/>
    </xf>
    <xf numFmtId="164" fontId="6" fillId="0" borderId="3" xfId="1" applyNumberFormat="1" applyFont="1" applyFill="1" applyBorder="1" applyAlignment="1" applyProtection="1">
      <alignment horizontal="center"/>
      <protection locked="0"/>
    </xf>
    <xf numFmtId="1" fontId="1" fillId="0" borderId="3" xfId="0" applyNumberFormat="1" applyFont="1" applyBorder="1" applyAlignment="1" applyProtection="1">
      <alignment horizontal="center"/>
    </xf>
    <xf numFmtId="0" fontId="5" fillId="0" borderId="3" xfId="0" applyFont="1" applyBorder="1" applyAlignment="1" applyProtection="1">
      <alignment horizontal="center" vertical="center"/>
    </xf>
    <xf numFmtId="0" fontId="0" fillId="0" borderId="0" xfId="0" applyAlignment="1" applyProtection="1">
      <alignment horizontal="center"/>
    </xf>
    <xf numFmtId="0" fontId="8" fillId="0" borderId="0" xfId="0" applyFont="1" applyBorder="1" applyAlignment="1" applyProtection="1">
      <alignment horizontal="justify"/>
    </xf>
    <xf numFmtId="0" fontId="9" fillId="0" borderId="0" xfId="0" applyFont="1" applyBorder="1" applyProtection="1"/>
    <xf numFmtId="0" fontId="0" fillId="0" borderId="0" xfId="0" applyBorder="1" applyProtection="1"/>
    <xf numFmtId="0" fontId="0" fillId="0" borderId="0" xfId="0" applyBorder="1" applyAlignment="1" applyProtection="1">
      <alignment horizontal="center"/>
    </xf>
    <xf numFmtId="0" fontId="0" fillId="0" borderId="0" xfId="0" applyAlignment="1"/>
    <xf numFmtId="0" fontId="5" fillId="0" borderId="3" xfId="0" applyFont="1" applyFill="1" applyBorder="1" applyProtection="1"/>
    <xf numFmtId="0" fontId="5" fillId="0" borderId="3" xfId="0" applyFont="1" applyBorder="1" applyAlignment="1" applyProtection="1"/>
    <xf numFmtId="0" fontId="5" fillId="0" borderId="20" xfId="0" applyFont="1" applyBorder="1" applyAlignment="1" applyProtection="1">
      <alignment horizontal="center"/>
    </xf>
    <xf numFmtId="1" fontId="5" fillId="0" borderId="20" xfId="0" applyNumberFormat="1" applyFont="1" applyBorder="1" applyAlignment="1" applyProtection="1">
      <alignment horizontal="center"/>
    </xf>
    <xf numFmtId="164" fontId="5" fillId="0" borderId="20" xfId="2" applyNumberFormat="1" applyFont="1" applyFill="1" applyBorder="1" applyAlignment="1" applyProtection="1">
      <alignment horizontal="center" vertical="top" wrapText="1"/>
      <protection locked="0"/>
    </xf>
    <xf numFmtId="164" fontId="5" fillId="0" borderId="22" xfId="0" applyNumberFormat="1" applyFont="1" applyBorder="1" applyAlignment="1">
      <alignment horizontal="center"/>
    </xf>
    <xf numFmtId="165" fontId="5" fillId="4" borderId="24" xfId="0" applyNumberFormat="1" applyFont="1" applyFill="1" applyBorder="1" applyAlignment="1">
      <alignment horizontal="center"/>
    </xf>
    <xf numFmtId="164" fontId="5" fillId="4" borderId="7" xfId="0" applyNumberFormat="1" applyFont="1" applyFill="1" applyBorder="1" applyAlignment="1">
      <alignment horizontal="center"/>
    </xf>
    <xf numFmtId="0" fontId="6" fillId="0" borderId="3" xfId="1" applyFont="1" applyBorder="1" applyAlignment="1" applyProtection="1">
      <alignment horizontal="center"/>
      <protection locked="0"/>
    </xf>
    <xf numFmtId="0" fontId="6" fillId="0" borderId="3" xfId="1" applyFont="1" applyFill="1" applyBorder="1" applyAlignment="1">
      <alignment horizontal="center"/>
    </xf>
    <xf numFmtId="164" fontId="5" fillId="3" borderId="3" xfId="0" applyNumberFormat="1" applyFont="1" applyFill="1" applyBorder="1" applyAlignment="1">
      <alignment horizontal="center"/>
    </xf>
    <xf numFmtId="0" fontId="10" fillId="0" borderId="0" xfId="0" applyFont="1" applyAlignment="1" applyProtection="1">
      <alignment wrapText="1"/>
    </xf>
    <xf numFmtId="0" fontId="5" fillId="0" borderId="0" xfId="0" applyFont="1" applyFill="1" applyProtection="1"/>
    <xf numFmtId="1" fontId="6" fillId="0" borderId="3" xfId="1" applyNumberFormat="1" applyFont="1" applyFill="1" applyBorder="1" applyAlignment="1" applyProtection="1">
      <alignment horizontal="center"/>
    </xf>
    <xf numFmtId="2" fontId="1" fillId="0" borderId="3" xfId="0" applyNumberFormat="1" applyFont="1" applyFill="1" applyBorder="1" applyAlignment="1" applyProtection="1">
      <alignment horizontal="left"/>
      <protection locked="0"/>
    </xf>
    <xf numFmtId="165" fontId="5" fillId="6" borderId="3" xfId="0" applyNumberFormat="1" applyFont="1" applyFill="1" applyBorder="1" applyAlignment="1" applyProtection="1">
      <alignment horizontal="center"/>
    </xf>
    <xf numFmtId="0" fontId="12" fillId="0" borderId="0" xfId="0" applyFont="1" applyFill="1" applyProtection="1"/>
    <xf numFmtId="0" fontId="0" fillId="0" borderId="0" xfId="0" applyAlignment="1">
      <alignment wrapText="1"/>
    </xf>
    <xf numFmtId="0" fontId="6" fillId="0" borderId="0" xfId="0" applyFont="1" applyBorder="1" applyAlignment="1">
      <alignment wrapText="1"/>
    </xf>
    <xf numFmtId="0" fontId="0" fillId="0" borderId="0" xfId="0" applyFill="1" applyProtection="1"/>
    <xf numFmtId="4" fontId="0" fillId="0" borderId="0" xfId="0" applyNumberFormat="1" applyFill="1" applyProtection="1"/>
    <xf numFmtId="0" fontId="0" fillId="0" borderId="0" xfId="0" applyFill="1" applyAlignment="1" applyProtection="1">
      <alignment horizontal="center" vertical="center"/>
    </xf>
    <xf numFmtId="0" fontId="5" fillId="0" borderId="21" xfId="0" applyFont="1" applyBorder="1"/>
    <xf numFmtId="0" fontId="28" fillId="0" borderId="0" xfId="0" applyFont="1" applyAlignment="1" applyProtection="1">
      <alignment horizontal="center" vertical="center"/>
      <protection locked="0"/>
    </xf>
    <xf numFmtId="0" fontId="4" fillId="7" borderId="3" xfId="0" applyFont="1" applyFill="1" applyBorder="1"/>
    <xf numFmtId="0" fontId="4" fillId="7" borderId="3" xfId="0" applyFont="1" applyFill="1" applyBorder="1" applyProtection="1">
      <protection locked="0"/>
    </xf>
    <xf numFmtId="0" fontId="4" fillId="0" borderId="0" xfId="0" applyFont="1" applyFill="1"/>
    <xf numFmtId="165" fontId="6" fillId="0" borderId="3" xfId="1" applyNumberFormat="1" applyFont="1" applyBorder="1" applyAlignment="1" applyProtection="1">
      <alignment horizontal="center"/>
    </xf>
    <xf numFmtId="0" fontId="0" fillId="0" borderId="3" xfId="0" applyBorder="1" applyAlignment="1" applyProtection="1">
      <protection locked="0"/>
    </xf>
    <xf numFmtId="0" fontId="0" fillId="0" borderId="3" xfId="0" applyBorder="1" applyProtection="1">
      <protection locked="0"/>
    </xf>
    <xf numFmtId="0" fontId="5" fillId="0" borderId="3" xfId="0" applyFont="1" applyFill="1" applyBorder="1" applyProtection="1">
      <protection locked="0"/>
    </xf>
    <xf numFmtId="164" fontId="5" fillId="0" borderId="20" xfId="0" applyNumberFormat="1" applyFont="1" applyFill="1" applyBorder="1" applyAlignment="1" applyProtection="1">
      <alignment horizontal="center"/>
    </xf>
    <xf numFmtId="2" fontId="1" fillId="0" borderId="20" xfId="0" applyNumberFormat="1" applyFont="1" applyFill="1" applyBorder="1" applyAlignment="1" applyProtection="1">
      <alignment horizontal="left"/>
      <protection locked="0"/>
    </xf>
    <xf numFmtId="0" fontId="5" fillId="0" borderId="7" xfId="0" applyFont="1" applyFill="1" applyBorder="1" applyProtection="1"/>
    <xf numFmtId="4" fontId="6" fillId="0" borderId="6" xfId="1" applyNumberFormat="1" applyFont="1" applyFill="1" applyBorder="1" applyAlignment="1" applyProtection="1">
      <alignment horizontal="left"/>
    </xf>
    <xf numFmtId="4" fontId="6" fillId="0" borderId="3" xfId="1" applyNumberFormat="1" applyFont="1" applyFill="1" applyBorder="1" applyAlignment="1">
      <alignment horizontal="center"/>
    </xf>
    <xf numFmtId="3" fontId="6" fillId="0" borderId="7" xfId="1" applyNumberFormat="1" applyFont="1" applyFill="1" applyBorder="1" applyAlignment="1" applyProtection="1">
      <alignment horizontal="center"/>
    </xf>
    <xf numFmtId="4" fontId="5" fillId="0" borderId="3" xfId="0" applyNumberFormat="1" applyFont="1" applyFill="1" applyBorder="1" applyAlignment="1" applyProtection="1">
      <alignment horizontal="left"/>
      <protection locked="0"/>
    </xf>
    <xf numFmtId="165" fontId="6" fillId="0" borderId="3" xfId="1" applyNumberFormat="1" applyFont="1" applyFill="1" applyBorder="1" applyAlignment="1" applyProtection="1">
      <alignment horizontal="center"/>
    </xf>
    <xf numFmtId="0" fontId="6" fillId="0" borderId="3" xfId="1" applyFont="1" applyFill="1" applyBorder="1" applyAlignment="1" applyProtection="1">
      <alignment wrapText="1"/>
    </xf>
    <xf numFmtId="3" fontId="6" fillId="0" borderId="3" xfId="1" applyNumberFormat="1" applyFont="1" applyFill="1" applyBorder="1" applyAlignment="1" applyProtection="1">
      <alignment horizontal="center"/>
    </xf>
    <xf numFmtId="0" fontId="26" fillId="0" borderId="3" xfId="0" applyFont="1" applyFill="1" applyBorder="1" applyAlignment="1" applyProtection="1">
      <alignment horizontal="left"/>
      <protection locked="0"/>
    </xf>
    <xf numFmtId="0" fontId="0" fillId="0" borderId="3" xfId="0" applyFill="1" applyBorder="1" applyProtection="1">
      <protection locked="0"/>
    </xf>
    <xf numFmtId="165" fontId="6" fillId="0" borderId="3" xfId="1" applyNumberFormat="1" applyFont="1" applyFill="1" applyBorder="1" applyAlignment="1" applyProtection="1">
      <alignment horizontal="center"/>
      <protection locked="0"/>
    </xf>
    <xf numFmtId="165" fontId="6" fillId="0" borderId="3" xfId="0" applyNumberFormat="1" applyFont="1" applyFill="1" applyBorder="1" applyAlignment="1" applyProtection="1">
      <alignment horizontal="center"/>
    </xf>
    <xf numFmtId="165" fontId="5" fillId="0" borderId="3" xfId="0" applyNumberFormat="1" applyFont="1" applyFill="1" applyBorder="1" applyAlignment="1" applyProtection="1">
      <alignment horizontal="center"/>
      <protection locked="0"/>
    </xf>
    <xf numFmtId="165" fontId="5" fillId="0" borderId="3" xfId="0" applyNumberFormat="1" applyFont="1" applyFill="1" applyBorder="1" applyAlignment="1" applyProtection="1">
      <alignment horizontal="center"/>
    </xf>
    <xf numFmtId="0" fontId="0" fillId="0" borderId="3" xfId="0" applyFill="1" applyBorder="1" applyAlignment="1" applyProtection="1">
      <protection locked="0"/>
    </xf>
    <xf numFmtId="0" fontId="11" fillId="5" borderId="6" xfId="1" applyFont="1" applyFill="1" applyBorder="1" applyAlignment="1" applyProtection="1"/>
    <xf numFmtId="0" fontId="11" fillId="5" borderId="20" xfId="1" applyFont="1" applyFill="1" applyBorder="1" applyAlignment="1" applyProtection="1"/>
    <xf numFmtId="0" fontId="11" fillId="5" borderId="7" xfId="1" applyFont="1" applyFill="1" applyBorder="1" applyAlignment="1" applyProtection="1"/>
    <xf numFmtId="0" fontId="6" fillId="0" borderId="3" xfId="0" applyFont="1" applyBorder="1" applyAlignment="1" applyProtection="1"/>
    <xf numFmtId="164" fontId="5" fillId="0" borderId="7" xfId="0" applyNumberFormat="1" applyFont="1" applyFill="1" applyBorder="1" applyAlignment="1">
      <alignment horizontal="center"/>
    </xf>
    <xf numFmtId="164" fontId="5" fillId="8" borderId="3" xfId="0" applyNumberFormat="1" applyFont="1" applyFill="1" applyBorder="1" applyAlignment="1" applyProtection="1">
      <alignment horizontal="center"/>
    </xf>
    <xf numFmtId="0" fontId="6" fillId="0" borderId="6" xfId="0" applyFont="1" applyFill="1" applyBorder="1" applyAlignment="1" applyProtection="1">
      <alignment vertical="top" wrapText="1"/>
    </xf>
    <xf numFmtId="16" fontId="6" fillId="0" borderId="3" xfId="0" applyNumberFormat="1"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165" fontId="5" fillId="0" borderId="3" xfId="0" applyNumberFormat="1" applyFont="1" applyFill="1" applyBorder="1" applyAlignment="1">
      <alignment horizontal="center"/>
    </xf>
    <xf numFmtId="0" fontId="4" fillId="0" borderId="0" xfId="0" applyFont="1" applyBorder="1" applyAlignment="1">
      <alignment horizontal="right"/>
    </xf>
    <xf numFmtId="0" fontId="1" fillId="0" borderId="0" xfId="0" applyFont="1" applyBorder="1" applyAlignment="1" applyProtection="1">
      <alignment horizontal="left"/>
      <protection locked="0"/>
    </xf>
    <xf numFmtId="165" fontId="5" fillId="0" borderId="0" xfId="0" applyNumberFormat="1" applyFont="1" applyFill="1" applyBorder="1" applyAlignment="1">
      <alignment horizontal="center"/>
    </xf>
    <xf numFmtId="0" fontId="20" fillId="0" borderId="0" xfId="0" applyFont="1" applyBorder="1" applyAlignment="1">
      <alignment horizontal="center" vertical="top" wrapText="1"/>
    </xf>
    <xf numFmtId="0" fontId="19" fillId="0" borderId="3" xfId="0" applyFont="1" applyBorder="1" applyAlignment="1">
      <alignment horizontal="center" vertical="center" wrapText="1"/>
    </xf>
    <xf numFmtId="0" fontId="20" fillId="0" borderId="3" xfId="0" applyFont="1" applyBorder="1" applyAlignment="1">
      <alignment vertical="top" wrapText="1"/>
    </xf>
    <xf numFmtId="0" fontId="20" fillId="0" borderId="3" xfId="0" applyFont="1" applyBorder="1" applyAlignment="1">
      <alignment horizontal="center" vertical="top" wrapText="1"/>
    </xf>
    <xf numFmtId="0" fontId="11" fillId="0" borderId="3" xfId="1" applyFont="1" applyFill="1" applyBorder="1" applyAlignment="1" applyProtection="1"/>
    <xf numFmtId="3" fontId="6" fillId="0" borderId="7" xfId="1" applyNumberFormat="1" applyFont="1" applyBorder="1" applyAlignment="1" applyProtection="1">
      <alignment horizontal="center" vertical="center"/>
    </xf>
    <xf numFmtId="1" fontId="6" fillId="0" borderId="3" xfId="1" applyNumberFormat="1" applyFont="1" applyBorder="1" applyAlignment="1" applyProtection="1">
      <alignment horizontal="center" vertical="center"/>
    </xf>
    <xf numFmtId="1" fontId="6" fillId="0" borderId="3" xfId="1" applyNumberFormat="1" applyFont="1" applyFill="1" applyBorder="1" applyAlignment="1" applyProtection="1">
      <alignment horizontal="center" vertical="center"/>
    </xf>
    <xf numFmtId="1" fontId="6" fillId="0" borderId="7" xfId="1" applyNumberFormat="1" applyFont="1" applyBorder="1" applyAlignment="1" applyProtection="1">
      <alignment horizontal="center" vertical="center"/>
    </xf>
    <xf numFmtId="1" fontId="5" fillId="0" borderId="7" xfId="0" applyNumberFormat="1" applyFont="1" applyBorder="1" applyAlignment="1" applyProtection="1">
      <alignment horizontal="center" vertical="center"/>
    </xf>
    <xf numFmtId="0" fontId="0" fillId="0" borderId="0" xfId="0" applyAlignment="1">
      <alignment horizontal="center" vertical="center"/>
    </xf>
    <xf numFmtId="164" fontId="5" fillId="0" borderId="3" xfId="0" applyNumberFormat="1" applyFont="1" applyBorder="1" applyAlignment="1" applyProtection="1">
      <alignment horizontal="center" vertical="center"/>
      <protection locked="0"/>
    </xf>
    <xf numFmtId="0" fontId="0" fillId="0" borderId="7" xfId="0" applyBorder="1" applyAlignment="1"/>
    <xf numFmtId="0" fontId="14" fillId="0" borderId="20" xfId="0" applyFont="1" applyBorder="1" applyAlignment="1" applyProtection="1"/>
    <xf numFmtId="0" fontId="6" fillId="0" borderId="3" xfId="0" applyFont="1" applyFill="1" applyBorder="1" applyAlignment="1" applyProtection="1">
      <alignment horizontal="left" vertical="center" wrapText="1"/>
    </xf>
    <xf numFmtId="0" fontId="6" fillId="0" borderId="3" xfId="0" applyFont="1" applyBorder="1" applyAlignment="1" applyProtection="1">
      <alignment wrapText="1"/>
    </xf>
    <xf numFmtId="164" fontId="5" fillId="0" borderId="3" xfId="0" applyNumberFormat="1" applyFont="1" applyFill="1" applyBorder="1" applyAlignment="1" applyProtection="1">
      <alignment horizontal="center" wrapText="1"/>
      <protection locked="0"/>
    </xf>
    <xf numFmtId="0" fontId="1" fillId="0" borderId="3" xfId="0" applyFont="1" applyBorder="1" applyAlignment="1" applyProtection="1">
      <alignment horizontal="center"/>
      <protection locked="0"/>
    </xf>
    <xf numFmtId="0" fontId="13" fillId="0" borderId="3" xfId="2" applyNumberFormat="1" applyFill="1" applyBorder="1" applyAlignment="1">
      <alignment horizontal="center" vertical="top" wrapText="1"/>
    </xf>
    <xf numFmtId="0" fontId="11" fillId="5" borderId="20" xfId="1" applyFont="1" applyFill="1" applyBorder="1" applyAlignment="1" applyProtection="1">
      <alignment horizontal="center"/>
    </xf>
    <xf numFmtId="0" fontId="4" fillId="0" borderId="0" xfId="0" applyFont="1" applyBorder="1" applyAlignment="1">
      <alignment horizontal="center"/>
    </xf>
    <xf numFmtId="0" fontId="0" fillId="0" borderId="0" xfId="0" applyAlignment="1">
      <alignment horizontal="center"/>
    </xf>
    <xf numFmtId="0" fontId="6" fillId="0" borderId="0" xfId="0" applyFont="1" applyAlignment="1">
      <alignment horizontal="center"/>
    </xf>
    <xf numFmtId="0" fontId="6" fillId="0" borderId="0" xfId="0" applyFont="1" applyBorder="1" applyAlignment="1">
      <alignment horizontal="center" wrapText="1"/>
    </xf>
    <xf numFmtId="0" fontId="9" fillId="0" borderId="4" xfId="0" applyFont="1" applyBorder="1" applyAlignment="1" applyProtection="1">
      <alignment horizontal="center"/>
      <protection locked="0"/>
    </xf>
    <xf numFmtId="164" fontId="5" fillId="0" borderId="21" xfId="2" applyNumberFormat="1" applyFont="1" applyFill="1" applyBorder="1" applyAlignment="1" applyProtection="1">
      <alignment horizontal="center" vertical="top" wrapText="1"/>
      <protection locked="0"/>
    </xf>
    <xf numFmtId="0" fontId="1" fillId="0" borderId="23" xfId="0" applyFont="1" applyBorder="1" applyAlignment="1" applyProtection="1">
      <alignment horizontal="center"/>
      <protection locked="0"/>
    </xf>
    <xf numFmtId="164" fontId="5" fillId="0" borderId="3" xfId="2" applyNumberFormat="1" applyFont="1" applyFill="1" applyBorder="1" applyAlignment="1" applyProtection="1">
      <alignment horizontal="center" vertical="top" wrapText="1"/>
    </xf>
    <xf numFmtId="0" fontId="12" fillId="3" borderId="0" xfId="0" applyFont="1" applyFill="1" applyAlignment="1" applyProtection="1">
      <alignment horizontal="center"/>
    </xf>
    <xf numFmtId="0" fontId="10" fillId="0" borderId="0" xfId="0" applyFont="1" applyProtection="1">
      <protection locked="0"/>
    </xf>
    <xf numFmtId="0" fontId="1" fillId="0" borderId="0" xfId="0" applyFont="1" applyAlignment="1" applyProtection="1">
      <alignment horizontal="center"/>
      <protection locked="0"/>
    </xf>
    <xf numFmtId="0" fontId="1" fillId="0" borderId="0" xfId="0" applyFont="1" applyProtection="1">
      <protection locked="0"/>
    </xf>
    <xf numFmtId="0" fontId="1" fillId="0" borderId="0" xfId="0" applyFont="1" applyAlignment="1" applyProtection="1">
      <alignment horizontal="left"/>
      <protection locked="0"/>
    </xf>
    <xf numFmtId="0" fontId="4" fillId="0" borderId="3" xfId="0" applyFont="1" applyBorder="1" applyAlignment="1" applyProtection="1">
      <alignment horizontal="center"/>
      <protection locked="0"/>
    </xf>
    <xf numFmtId="0" fontId="4" fillId="0" borderId="3"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5" fillId="0" borderId="3" xfId="0" applyFont="1" applyBorder="1" applyAlignment="1" applyProtection="1">
      <alignment horizontal="left" vertical="center"/>
      <protection locked="0"/>
    </xf>
    <xf numFmtId="0" fontId="5" fillId="0" borderId="3" xfId="0" applyFont="1" applyBorder="1" applyAlignment="1" applyProtection="1">
      <alignment horizontal="center" vertical="center"/>
      <protection locked="0"/>
    </xf>
    <xf numFmtId="1" fontId="5" fillId="0" borderId="3" xfId="0" applyNumberFormat="1" applyFont="1" applyBorder="1" applyAlignment="1" applyProtection="1">
      <alignment horizontal="center" vertical="center"/>
      <protection locked="0"/>
    </xf>
    <xf numFmtId="0" fontId="5" fillId="0" borderId="3" xfId="0" applyFont="1" applyBorder="1" applyAlignment="1" applyProtection="1">
      <alignment horizontal="left" vertical="center" wrapText="1"/>
      <protection locked="0"/>
    </xf>
    <xf numFmtId="165" fontId="5" fillId="3" borderId="3" xfId="0" applyNumberFormat="1" applyFont="1" applyFill="1" applyBorder="1" applyAlignment="1" applyProtection="1">
      <alignment horizontal="center"/>
      <protection locked="0"/>
    </xf>
    <xf numFmtId="0" fontId="5" fillId="0" borderId="0" xfId="0" applyFont="1" applyFill="1" applyBorder="1" applyProtection="1">
      <protection locked="0"/>
    </xf>
    <xf numFmtId="0" fontId="4" fillId="0" borderId="3" xfId="0" applyFont="1" applyBorder="1" applyAlignment="1" applyProtection="1">
      <alignment horizontal="center" vertical="center" wrapText="1"/>
      <protection locked="0"/>
    </xf>
    <xf numFmtId="4" fontId="4" fillId="0" borderId="3" xfId="0" applyNumberFormat="1" applyFont="1" applyBorder="1" applyAlignment="1" applyProtection="1">
      <alignment horizontal="center" vertical="center" wrapText="1"/>
      <protection locked="0"/>
    </xf>
    <xf numFmtId="0" fontId="5" fillId="0" borderId="3" xfId="0" applyFont="1" applyBorder="1" applyAlignment="1" applyProtection="1">
      <alignment wrapText="1"/>
      <protection locked="0"/>
    </xf>
    <xf numFmtId="4" fontId="5" fillId="0" borderId="3" xfId="0" applyNumberFormat="1" applyFont="1" applyBorder="1" applyAlignment="1" applyProtection="1">
      <alignment horizontal="center"/>
      <protection locked="0"/>
    </xf>
    <xf numFmtId="0" fontId="5" fillId="0" borderId="3" xfId="0" applyFont="1" applyFill="1" applyBorder="1" applyAlignment="1" applyProtection="1">
      <alignment wrapText="1"/>
      <protection locked="0"/>
    </xf>
    <xf numFmtId="0" fontId="5" fillId="0" borderId="0" xfId="0" applyFont="1" applyFill="1" applyBorder="1" applyAlignment="1" applyProtection="1">
      <alignment wrapText="1"/>
      <protection locked="0"/>
    </xf>
    <xf numFmtId="0" fontId="5" fillId="0" borderId="0" xfId="0" applyFont="1" applyBorder="1" applyAlignment="1" applyProtection="1">
      <protection locked="0"/>
    </xf>
    <xf numFmtId="0" fontId="0" fillId="0" borderId="0" xfId="0" applyBorder="1" applyProtection="1">
      <protection locked="0"/>
    </xf>
    <xf numFmtId="49" fontId="5" fillId="0" borderId="0" xfId="0" applyNumberFormat="1" applyFont="1" applyAlignment="1"/>
    <xf numFmtId="0" fontId="0" fillId="0" borderId="0" xfId="0" applyAlignment="1"/>
    <xf numFmtId="0" fontId="6" fillId="0" borderId="0" xfId="0" applyFont="1" applyBorder="1" applyAlignment="1">
      <alignment horizontal="justify"/>
    </xf>
    <xf numFmtId="0" fontId="7" fillId="0" borderId="0" xfId="0" applyFont="1" applyBorder="1" applyAlignment="1"/>
    <xf numFmtId="0" fontId="6" fillId="0" borderId="0" xfId="0" applyFont="1" applyBorder="1" applyAlignment="1">
      <alignment vertical="top" wrapText="1"/>
    </xf>
    <xf numFmtId="0" fontId="7" fillId="0" borderId="0" xfId="0" applyFont="1" applyBorder="1" applyAlignment="1">
      <alignment vertical="top" wrapText="1"/>
    </xf>
    <xf numFmtId="49" fontId="6" fillId="0" borderId="0" xfId="0" applyNumberFormat="1" applyFont="1" applyAlignment="1">
      <alignment horizontal="justify"/>
    </xf>
    <xf numFmtId="49" fontId="7" fillId="0" borderId="0" xfId="0" applyNumberFormat="1" applyFont="1" applyAlignment="1"/>
    <xf numFmtId="49" fontId="6" fillId="0" borderId="0" xfId="0" applyNumberFormat="1" applyFont="1" applyAlignment="1">
      <alignment vertical="top" wrapText="1"/>
    </xf>
    <xf numFmtId="49" fontId="7" fillId="0" borderId="0" xfId="0" applyNumberFormat="1" applyFont="1" applyAlignment="1">
      <alignment vertical="top" wrapText="1"/>
    </xf>
    <xf numFmtId="0" fontId="4" fillId="0" borderId="3" xfId="0" applyFont="1" applyBorder="1" applyAlignment="1" applyProtection="1">
      <alignment horizontal="right"/>
    </xf>
    <xf numFmtId="0" fontId="11" fillId="5" borderId="3" xfId="1" applyFont="1" applyFill="1" applyBorder="1" applyAlignment="1" applyProtection="1"/>
    <xf numFmtId="0" fontId="0" fillId="0" borderId="3" xfId="0" applyBorder="1" applyAlignment="1"/>
    <xf numFmtId="0" fontId="5" fillId="0" borderId="3" xfId="0" applyFont="1" applyFill="1" applyBorder="1" applyAlignment="1" applyProtection="1">
      <alignment wrapText="1"/>
    </xf>
    <xf numFmtId="0" fontId="0" fillId="0" borderId="3" xfId="0" applyBorder="1" applyAlignment="1" applyProtection="1">
      <alignment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4" fillId="0" borderId="3" xfId="0" applyFont="1" applyBorder="1" applyAlignment="1"/>
    <xf numFmtId="0" fontId="4" fillId="0" borderId="3" xfId="0" applyFont="1" applyBorder="1" applyAlignment="1">
      <alignment horizontal="right"/>
    </xf>
    <xf numFmtId="49" fontId="5" fillId="0" borderId="3" xfId="0" applyNumberFormat="1" applyFont="1" applyFill="1" applyBorder="1" applyAlignment="1"/>
    <xf numFmtId="0" fontId="11" fillId="5" borderId="6" xfId="1" applyFont="1" applyFill="1" applyBorder="1" applyAlignment="1" applyProtection="1"/>
    <xf numFmtId="0" fontId="11" fillId="5" borderId="20" xfId="1" applyFont="1" applyFill="1" applyBorder="1" applyAlignment="1" applyProtection="1"/>
    <xf numFmtId="0" fontId="11" fillId="5" borderId="7" xfId="1" applyFont="1" applyFill="1" applyBorder="1" applyAlignment="1" applyProtection="1"/>
    <xf numFmtId="0" fontId="6" fillId="2" borderId="3" xfId="0" applyFont="1" applyFill="1" applyBorder="1" applyAlignment="1" applyProtection="1">
      <alignment horizontal="left" vertical="top" wrapText="1"/>
    </xf>
    <xf numFmtId="0" fontId="6" fillId="2" borderId="6" xfId="0" applyFont="1" applyFill="1" applyBorder="1" applyAlignment="1" applyProtection="1">
      <alignment horizontal="left" vertical="top" wrapText="1"/>
    </xf>
    <xf numFmtId="0" fontId="0" fillId="0" borderId="20" xfId="0" applyBorder="1"/>
    <xf numFmtId="0" fontId="0" fillId="0" borderId="7" xfId="0" applyBorder="1"/>
    <xf numFmtId="0" fontId="14" fillId="0" borderId="20" xfId="0" applyFont="1" applyBorder="1" applyAlignment="1"/>
    <xf numFmtId="0" fontId="14" fillId="0" borderId="7" xfId="0" applyFont="1" applyBorder="1" applyAlignment="1"/>
    <xf numFmtId="0" fontId="9" fillId="0" borderId="7" xfId="0" applyFont="1" applyBorder="1" applyAlignment="1"/>
    <xf numFmtId="0" fontId="9" fillId="0" borderId="20" xfId="0" applyFont="1" applyBorder="1" applyAlignment="1"/>
    <xf numFmtId="0" fontId="5" fillId="0" borderId="3" xfId="0" applyFont="1" applyFill="1" applyBorder="1" applyAlignment="1"/>
    <xf numFmtId="0" fontId="6" fillId="0" borderId="6" xfId="0" applyFont="1" applyBorder="1" applyAlignment="1">
      <alignment horizontal="left" wrapText="1"/>
    </xf>
    <xf numFmtId="0" fontId="6" fillId="0" borderId="20" xfId="0" applyFont="1" applyBorder="1" applyAlignment="1">
      <alignment wrapText="1"/>
    </xf>
    <xf numFmtId="0" fontId="6" fillId="0" borderId="7" xfId="0" applyFont="1" applyBorder="1" applyAlignment="1">
      <alignment wrapText="1"/>
    </xf>
    <xf numFmtId="0" fontId="6" fillId="0" borderId="3" xfId="0" applyFont="1" applyBorder="1" applyAlignment="1">
      <alignment horizontal="left"/>
    </xf>
    <xf numFmtId="0" fontId="6" fillId="0" borderId="3" xfId="0" applyFont="1" applyBorder="1" applyAlignment="1"/>
    <xf numFmtId="0" fontId="9" fillId="0" borderId="20" xfId="0" applyFont="1" applyBorder="1" applyAlignment="1" applyProtection="1"/>
    <xf numFmtId="0" fontId="9" fillId="0" borderId="7" xfId="0" applyFont="1" applyBorder="1" applyAlignment="1" applyProtection="1"/>
    <xf numFmtId="0" fontId="6" fillId="0" borderId="3" xfId="0" applyFont="1" applyFill="1" applyBorder="1" applyAlignment="1" applyProtection="1">
      <alignment horizontal="left" vertical="center" wrapText="1"/>
    </xf>
    <xf numFmtId="0" fontId="0" fillId="0" borderId="3" xfId="0" applyFill="1" applyBorder="1" applyAlignment="1" applyProtection="1">
      <alignment horizontal="center"/>
    </xf>
    <xf numFmtId="0" fontId="6" fillId="0" borderId="23" xfId="0" applyFont="1" applyFill="1" applyBorder="1" applyAlignment="1" applyProtection="1">
      <alignment horizontal="center" vertical="top" wrapText="1"/>
    </xf>
    <xf numFmtId="0" fontId="6" fillId="0" borderId="27" xfId="0" applyFont="1" applyFill="1" applyBorder="1" applyAlignment="1" applyProtection="1">
      <alignment horizontal="center" vertical="top" wrapText="1"/>
    </xf>
    <xf numFmtId="0" fontId="6" fillId="0" borderId="21" xfId="0" applyFont="1" applyFill="1" applyBorder="1" applyAlignment="1" applyProtection="1">
      <alignment horizontal="center" vertical="top" wrapText="1"/>
    </xf>
    <xf numFmtId="0" fontId="14" fillId="0" borderId="3" xfId="0" applyFont="1" applyBorder="1" applyAlignment="1" applyProtection="1"/>
    <xf numFmtId="0" fontId="9" fillId="0" borderId="3" xfId="0" applyFont="1" applyBorder="1" applyAlignment="1" applyProtection="1"/>
    <xf numFmtId="1" fontId="4" fillId="0" borderId="3" xfId="0" applyNumberFormat="1" applyFont="1" applyBorder="1" applyAlignment="1" applyProtection="1">
      <alignment horizontal="right"/>
    </xf>
    <xf numFmtId="0" fontId="0" fillId="0" borderId="20" xfId="0" applyBorder="1" applyAlignment="1" applyProtection="1"/>
    <xf numFmtId="0" fontId="0" fillId="0" borderId="7" xfId="0" applyBorder="1" applyAlignment="1" applyProtection="1"/>
    <xf numFmtId="0" fontId="4" fillId="0" borderId="6" xfId="0" applyFont="1" applyBorder="1" applyAlignment="1" applyProtection="1">
      <alignment horizontal="right"/>
    </xf>
    <xf numFmtId="0" fontId="4" fillId="0" borderId="20" xfId="0" applyFont="1" applyBorder="1" applyAlignment="1" applyProtection="1">
      <alignment horizontal="right"/>
    </xf>
    <xf numFmtId="0" fontId="5" fillId="0" borderId="3" xfId="0" applyFont="1" applyFill="1" applyBorder="1" applyProtection="1"/>
    <xf numFmtId="0" fontId="5" fillId="0" borderId="6" xfId="0" applyFont="1" applyBorder="1" applyAlignment="1" applyProtection="1">
      <protection locked="0"/>
    </xf>
    <xf numFmtId="0" fontId="5" fillId="0" borderId="20" xfId="0" applyFont="1" applyBorder="1" applyAlignment="1" applyProtection="1">
      <protection locked="0"/>
    </xf>
    <xf numFmtId="0" fontId="5" fillId="0" borderId="7" xfId="0" applyFont="1" applyBorder="1" applyAlignment="1" applyProtection="1">
      <protection locked="0"/>
    </xf>
    <xf numFmtId="0" fontId="5" fillId="0" borderId="6"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5" fillId="0" borderId="7" xfId="0" applyFont="1" applyBorder="1" applyAlignment="1" applyProtection="1">
      <alignment vertical="center"/>
      <protection locked="0"/>
    </xf>
    <xf numFmtId="0" fontId="11" fillId="5" borderId="6" xfId="1" applyFont="1" applyFill="1" applyBorder="1" applyAlignment="1" applyProtection="1">
      <protection locked="0"/>
    </xf>
    <xf numFmtId="0" fontId="11" fillId="5" borderId="20" xfId="1" applyFont="1" applyFill="1" applyBorder="1" applyAlignment="1" applyProtection="1">
      <protection locked="0"/>
    </xf>
    <xf numFmtId="0" fontId="11" fillId="5" borderId="7" xfId="1" applyFont="1" applyFill="1" applyBorder="1" applyAlignment="1" applyProtection="1">
      <protection locked="0"/>
    </xf>
    <xf numFmtId="0" fontId="4" fillId="0" borderId="6" xfId="0" applyFont="1" applyBorder="1" applyAlignment="1" applyProtection="1">
      <alignment horizontal="right"/>
      <protection locked="0"/>
    </xf>
    <xf numFmtId="0" fontId="4" fillId="0" borderId="20" xfId="0" applyFont="1" applyBorder="1" applyAlignment="1" applyProtection="1">
      <alignment horizontal="right"/>
      <protection locked="0"/>
    </xf>
    <xf numFmtId="0" fontId="4" fillId="0" borderId="7" xfId="0" applyFont="1" applyBorder="1" applyAlignment="1" applyProtection="1">
      <alignment horizontal="right"/>
      <protection locked="0"/>
    </xf>
    <xf numFmtId="0" fontId="4" fillId="0" borderId="6"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11" fillId="0" borderId="20" xfId="0" applyFont="1" applyBorder="1" applyAlignment="1"/>
    <xf numFmtId="0" fontId="10" fillId="0" borderId="0" xfId="0" applyFont="1" applyAlignment="1">
      <alignment horizontal="left" wrapText="1"/>
    </xf>
    <xf numFmtId="0" fontId="6" fillId="0" borderId="6" xfId="0" applyFont="1" applyFill="1" applyBorder="1" applyAlignment="1" applyProtection="1">
      <alignment horizontal="left" vertical="center" wrapText="1"/>
    </xf>
    <xf numFmtId="0" fontId="6" fillId="0" borderId="20"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19" fillId="0" borderId="3" xfId="0" applyFont="1" applyBorder="1" applyAlignment="1">
      <alignment horizontal="center" vertical="center" wrapText="1"/>
    </xf>
    <xf numFmtId="0" fontId="22" fillId="0" borderId="3" xfId="0" applyFont="1" applyBorder="1" applyAlignment="1">
      <alignment horizontal="left" wrapText="1"/>
    </xf>
    <xf numFmtId="0" fontId="6" fillId="0" borderId="3" xfId="0" applyFont="1" applyBorder="1" applyAlignment="1">
      <alignment horizontal="left" wrapText="1"/>
    </xf>
    <xf numFmtId="0" fontId="21" fillId="0" borderId="6" xfId="0" applyFont="1" applyBorder="1" applyAlignment="1">
      <alignment horizontal="left"/>
    </xf>
    <xf numFmtId="0" fontId="21" fillId="0" borderId="20" xfId="0" applyFont="1" applyBorder="1" applyAlignment="1">
      <alignment horizontal="left"/>
    </xf>
    <xf numFmtId="0" fontId="21" fillId="0" borderId="7" xfId="0" applyFont="1" applyBorder="1" applyAlignment="1">
      <alignment horizontal="left"/>
    </xf>
    <xf numFmtId="0" fontId="6" fillId="0" borderId="3" xfId="0" applyFont="1" applyBorder="1" applyAlignment="1">
      <alignment wrapText="1"/>
    </xf>
    <xf numFmtId="0" fontId="6" fillId="5" borderId="6" xfId="1" applyFont="1" applyFill="1" applyBorder="1" applyAlignment="1">
      <alignment horizontal="center"/>
    </xf>
    <xf numFmtId="0" fontId="1" fillId="0" borderId="20" xfId="0" applyFont="1" applyBorder="1" applyAlignment="1"/>
    <xf numFmtId="0" fontId="1" fillId="0" borderId="7" xfId="0" applyFont="1" applyBorder="1" applyAlignment="1"/>
    <xf numFmtId="0" fontId="21" fillId="0" borderId="3" xfId="0" applyFont="1" applyBorder="1" applyAlignment="1">
      <alignment horizontal="left"/>
    </xf>
    <xf numFmtId="0" fontId="5" fillId="0" borderId="22" xfId="0" applyFont="1" applyFill="1" applyBorder="1" applyAlignment="1" applyProtection="1">
      <alignment horizontal="left"/>
    </xf>
    <xf numFmtId="0" fontId="5" fillId="0" borderId="4" xfId="0" applyFont="1" applyFill="1" applyBorder="1" applyAlignment="1" applyProtection="1">
      <alignment horizontal="left"/>
    </xf>
    <xf numFmtId="0" fontId="6" fillId="0" borderId="6" xfId="0" applyFont="1" applyBorder="1" applyAlignment="1" applyProtection="1">
      <alignment wrapText="1"/>
    </xf>
    <xf numFmtId="0" fontId="0" fillId="0" borderId="20" xfId="0" applyBorder="1" applyAlignment="1" applyProtection="1">
      <alignment wrapText="1"/>
    </xf>
    <xf numFmtId="0" fontId="0" fillId="0" borderId="20" xfId="0" applyBorder="1" applyAlignment="1"/>
    <xf numFmtId="0" fontId="0" fillId="0" borderId="7" xfId="0" applyBorder="1" applyAlignment="1"/>
    <xf numFmtId="0" fontId="6" fillId="0" borderId="3" xfId="0" applyFont="1" applyBorder="1" applyAlignment="1" applyProtection="1">
      <alignment wrapText="1"/>
    </xf>
    <xf numFmtId="0" fontId="14" fillId="0" borderId="20" xfId="0" applyFont="1" applyBorder="1" applyAlignment="1" applyProtection="1"/>
    <xf numFmtId="0" fontId="6" fillId="0" borderId="3" xfId="0" applyFont="1" applyBorder="1" applyAlignment="1" applyProtection="1">
      <alignment horizontal="left" wrapText="1"/>
    </xf>
    <xf numFmtId="0" fontId="6" fillId="0" borderId="3" xfId="0" applyFont="1" applyFill="1" applyBorder="1" applyAlignment="1" applyProtection="1">
      <alignment horizontal="left" vertical="top" wrapText="1"/>
    </xf>
    <xf numFmtId="0" fontId="6" fillId="2" borderId="20" xfId="0" applyFont="1" applyFill="1" applyBorder="1" applyAlignment="1" applyProtection="1">
      <alignment horizontal="left" vertical="top" wrapText="1"/>
    </xf>
    <xf numFmtId="0" fontId="6" fillId="2" borderId="7" xfId="0" applyFont="1" applyFill="1" applyBorder="1" applyAlignment="1" applyProtection="1">
      <alignment horizontal="left" vertical="top" wrapText="1"/>
    </xf>
    <xf numFmtId="0" fontId="6" fillId="0" borderId="3" xfId="0" applyFont="1" applyBorder="1" applyAlignment="1">
      <alignment horizontal="left" vertical="center"/>
    </xf>
    <xf numFmtId="0" fontId="0" fillId="0" borderId="3" xfId="0" applyBorder="1" applyAlignment="1">
      <alignment horizontal="left" vertical="center"/>
    </xf>
  </cellXfs>
  <cellStyles count="3">
    <cellStyle name="Navadno" xfId="0" builtinId="0"/>
    <cellStyle name="Navadno 2" xfId="1"/>
    <cellStyle name="S21" xfId="2"/>
  </cellStyles>
  <dxfs count="16">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protection locked="1" hidden="0"/>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protection locked="1" hidden="0"/>
    </dxf>
    <dxf>
      <font>
        <b val="0"/>
        <i val="0"/>
        <strike val="0"/>
        <condense val="0"/>
        <extend val="0"/>
        <outline val="0"/>
        <shadow val="0"/>
        <u val="none"/>
        <vertAlign val="baseline"/>
        <sz val="10"/>
        <color auto="1"/>
        <name val="Arial"/>
        <scheme val="none"/>
      </font>
      <alignment horizontal="left" vertical="center" textRotation="0" wrapText="1" relativeIndent="0" justifyLastLine="0" shrinkToFit="0" readingOrder="0"/>
      <protection locked="1" hidden="0"/>
    </dxf>
    <dxf>
      <font>
        <b val="0"/>
        <i val="0"/>
        <strike val="0"/>
        <condense val="0"/>
        <extend val="0"/>
        <outline val="0"/>
        <shadow val="0"/>
        <u val="none"/>
        <vertAlign val="baseline"/>
        <sz val="10"/>
        <color auto="1"/>
        <name val="Arial"/>
        <scheme val="none"/>
      </font>
      <alignment horizontal="center" vertical="center" textRotation="0" wrapText="1" relativeIndent="0" justifyLastLine="0" shrinkToFit="0" readingOrder="0"/>
      <protection locked="1" hidden="0"/>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protection locked="1" hidden="0"/>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protection locked="1" hidden="0"/>
    </dxf>
    <dxf>
      <font>
        <b val="0"/>
        <i val="0"/>
        <strike val="0"/>
        <condense val="0"/>
        <extend val="0"/>
        <outline val="0"/>
        <shadow val="0"/>
        <u val="none"/>
        <vertAlign val="baseline"/>
        <sz val="10"/>
        <color auto="1"/>
        <name val="Arial"/>
        <scheme val="none"/>
      </font>
      <alignment horizontal="left" vertical="center" textRotation="0" wrapText="1" relativeIndent="0" justifyLastLine="0" shrinkToFit="0" readingOrder="0"/>
      <protection locked="1" hidden="0"/>
    </dxf>
    <dxf>
      <font>
        <b val="0"/>
        <i val="0"/>
        <strike val="0"/>
        <condense val="0"/>
        <extend val="0"/>
        <outline val="0"/>
        <shadow val="0"/>
        <u val="none"/>
        <vertAlign val="baseline"/>
        <sz val="10"/>
        <color auto="1"/>
        <name val="Arial"/>
        <scheme val="none"/>
      </font>
      <alignment horizontal="center" vertical="center" textRotation="0" wrapText="1" relative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alignment horizontal="center" vertical="center" textRotation="0" wrapText="0" indent="0" justifyLastLine="0" shrinkToFit="0" readingOrder="0"/>
      <protection locked="1" hidden="0"/>
    </dxf>
    <dxf>
      <protection locked="1" hidden="0"/>
    </dxf>
    <dxf>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alignment horizontal="center" vertical="center" textRotation="0" wrapText="0" relativeIndent="0" justifyLastLine="0" shrinkToFit="0" readingOrder="0"/>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47625</xdr:rowOff>
    </xdr:from>
    <xdr:to>
      <xdr:col>2</xdr:col>
      <xdr:colOff>38100</xdr:colOff>
      <xdr:row>7</xdr:row>
      <xdr:rowOff>57150</xdr:rowOff>
    </xdr:to>
    <xdr:pic>
      <xdr:nvPicPr>
        <xdr:cNvPr id="3" name="Slika 2" descr="NovDopis_glava_nov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59383"/>
        <a:stretch>
          <a:fillRect/>
        </a:stretch>
      </xdr:blipFill>
      <xdr:spPr bwMode="auto">
        <a:xfrm>
          <a:off x="0" y="219075"/>
          <a:ext cx="7143750"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90" name="Table191" displayName="Table191" ref="A112:F119" totalsRowShown="0" headerRowDxfId="15" dataDxfId="14">
  <autoFilter ref="A112:F119"/>
  <tableColumns count="6">
    <tableColumn id="1" name="NAZIVNI PRETOK" dataDxfId="13"/>
    <tableColumn id="2" name="Qn 1,5" dataDxfId="12"/>
    <tableColumn id="3" name="Qn 2,5" dataDxfId="11"/>
    <tableColumn id="4" name="Qn 6" dataDxfId="10"/>
    <tableColumn id="5" name="Qn6" dataDxfId="9"/>
    <tableColumn id="6" name="Qn 10" dataDxfId="8"/>
  </tableColumns>
  <tableStyleInfo name="TableStyleMedium9" showFirstColumn="0" showLastColumn="0" showRowStripes="1" showColumnStripes="0"/>
</table>
</file>

<file path=xl/tables/table2.xml><?xml version="1.0" encoding="utf-8"?>
<table xmlns="http://schemas.openxmlformats.org/spreadsheetml/2006/main" id="91" name="Table1492" displayName="Table1492" ref="A123:C131" totalsRowShown="0" headerRowDxfId="7">
  <autoFilter ref="A123:C131"/>
  <tableColumns count="3">
    <tableColumn id="1" name="HORIZONTALNI NAČIN VGRADNJE" dataDxfId="6"/>
    <tableColumn id="2" name="VSEBUJE" dataDxfId="5"/>
    <tableColumn id="3" name="NE VSEBUJE" dataDxfId="4"/>
  </tableColumns>
  <tableStyleInfo name="TableStyleMedium9" showFirstColumn="0" showLastColumn="0" showRowStripes="1" showColumnStripes="0"/>
</table>
</file>

<file path=xl/tables/table3.xml><?xml version="1.0" encoding="utf-8"?>
<table xmlns="http://schemas.openxmlformats.org/spreadsheetml/2006/main" id="92" name="Table14693" displayName="Table14693" ref="A136:C144" totalsRowShown="0" headerRowDxfId="3">
  <autoFilter ref="A136:C144"/>
  <tableColumns count="3">
    <tableColumn id="1" name="HORIZONTALNI NAČIN VGRADNJE" dataDxfId="2"/>
    <tableColumn id="2" name="VSEBUJE" dataDxfId="1"/>
    <tableColumn id="3" name="NE VSEBUJE" dataDxfId="0"/>
  </tableColumns>
  <tableStyleInfo name="TableStyleMedium9"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3.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59"/>
  <sheetViews>
    <sheetView zoomScaleNormal="100" zoomScaleSheetLayoutView="110" workbookViewId="0">
      <selection activeCell="B16" sqref="B16"/>
    </sheetView>
  </sheetViews>
  <sheetFormatPr defaultRowHeight="14.1" customHeight="1" x14ac:dyDescent="0.3"/>
  <cols>
    <col min="1" max="1" width="28.28515625" style="1" customWidth="1"/>
    <col min="2" max="2" width="78.28515625" style="1" customWidth="1"/>
    <col min="3" max="3" width="28.7109375" style="1" customWidth="1"/>
    <col min="4" max="4" width="36.85546875" style="18" customWidth="1"/>
    <col min="5" max="16384" width="9.140625" style="1"/>
  </cols>
  <sheetData>
    <row r="3" spans="1:3" ht="14.1" customHeight="1" x14ac:dyDescent="0.3">
      <c r="A3"/>
    </row>
    <row r="9" spans="1:3" ht="15" customHeight="1" x14ac:dyDescent="0.3"/>
    <row r="10" spans="1:3" ht="15" customHeight="1" x14ac:dyDescent="0.3">
      <c r="A10" s="2" t="s">
        <v>145</v>
      </c>
      <c r="B10" s="3" t="s">
        <v>808</v>
      </c>
    </row>
    <row r="11" spans="1:3" ht="15" customHeight="1" x14ac:dyDescent="0.3">
      <c r="A11" s="4" t="s">
        <v>809</v>
      </c>
      <c r="B11" s="5"/>
      <c r="C11" s="6"/>
    </row>
    <row r="12" spans="1:3" ht="14.25" customHeight="1" x14ac:dyDescent="0.3">
      <c r="A12" s="5"/>
      <c r="B12" s="5"/>
      <c r="C12" s="5"/>
    </row>
    <row r="13" spans="1:3" ht="14.25" customHeight="1" x14ac:dyDescent="0.3">
      <c r="A13" s="224" t="s">
        <v>603</v>
      </c>
      <c r="B13" s="7" t="s">
        <v>606</v>
      </c>
      <c r="C13" s="5"/>
    </row>
    <row r="14" spans="1:3" ht="14.25" customHeight="1" x14ac:dyDescent="0.3">
      <c r="A14" s="224" t="s">
        <v>604</v>
      </c>
      <c r="B14" s="7" t="s">
        <v>606</v>
      </c>
      <c r="C14" s="5"/>
    </row>
    <row r="15" spans="1:3" ht="14.25" customHeight="1" x14ac:dyDescent="0.3">
      <c r="A15" s="226"/>
      <c r="B15" s="5"/>
      <c r="C15" s="5"/>
    </row>
    <row r="16" spans="1:3" ht="30.75" customHeight="1" x14ac:dyDescent="0.3">
      <c r="A16" s="225" t="s">
        <v>605</v>
      </c>
      <c r="B16" s="223" t="s">
        <v>607</v>
      </c>
      <c r="C16" s="5"/>
    </row>
    <row r="17" spans="1:4" ht="15" customHeight="1" thickBot="1" x14ac:dyDescent="0.35">
      <c r="A17" s="7"/>
      <c r="B17" s="7"/>
      <c r="C17" s="5"/>
    </row>
    <row r="18" spans="1:4" ht="36" customHeight="1" thickBot="1" x14ac:dyDescent="0.35">
      <c r="A18" s="9" t="s">
        <v>146</v>
      </c>
      <c r="B18" s="10"/>
      <c r="C18" s="23" t="s">
        <v>147</v>
      </c>
      <c r="D18" s="19"/>
    </row>
    <row r="19" spans="1:4" ht="48" customHeight="1" x14ac:dyDescent="0.3">
      <c r="A19" s="71" t="s">
        <v>564</v>
      </c>
      <c r="B19" s="82" t="str">
        <f>'SKLOP 1'!A2</f>
        <v>FAZONSKI KOSI LTŽ ZA VODOVOD: FF-KOS PRIROBNIČNI, FFK - Q KOS PRIROBNIČNI, FFR KOS PRIROBNIČNI, T KOS PRIROBNIČNI, E-KS KOS, F-KS KOS, N KOS, X KOS SLEPA PRIROBNICA, TT KOS PRIROBNIČNI, PRELIV PRIROBNIČNI, ŽABJI POKROV S PRIROBNICO</v>
      </c>
      <c r="C19" s="95">
        <f>'SKLOP 1'!G136</f>
        <v>0</v>
      </c>
      <c r="D19" s="19"/>
    </row>
    <row r="20" spans="1:4" ht="15" customHeight="1" x14ac:dyDescent="0.3">
      <c r="A20" s="71" t="s">
        <v>148</v>
      </c>
      <c r="B20" s="11" t="str">
        <f>'SKLOP 2'!A2</f>
        <v xml:space="preserve">MULTIJOINT SPOJKE </v>
      </c>
      <c r="C20" s="95">
        <f>'SKLOP 2'!E26</f>
        <v>0</v>
      </c>
      <c r="D20" s="20"/>
    </row>
    <row r="21" spans="1:4" ht="15" customHeight="1" x14ac:dyDescent="0.3">
      <c r="A21" s="71" t="s">
        <v>565</v>
      </c>
      <c r="B21" s="11" t="str">
        <f>'SKLOP 3'!A2</f>
        <v>NAVRTNI ZASUN, STREME, KOLENO VRTLJIVO, VGRADILNE GARNITURE</v>
      </c>
      <c r="C21" s="95">
        <f>'SKLOP 3'!E55</f>
        <v>0</v>
      </c>
      <c r="D21" s="20"/>
    </row>
    <row r="22" spans="1:4" ht="15" customHeight="1" x14ac:dyDescent="0.3">
      <c r="A22" s="71" t="s">
        <v>149</v>
      </c>
      <c r="B22" s="11" t="str">
        <f>'SKLOP 4'!A2</f>
        <v>REPARATURNA OBJEMKA</v>
      </c>
      <c r="C22" s="95">
        <f>'SKLOP 4'!E26</f>
        <v>0</v>
      </c>
      <c r="D22" s="20"/>
    </row>
    <row r="23" spans="1:4" ht="15" customHeight="1" x14ac:dyDescent="0.3">
      <c r="A23" s="71" t="s">
        <v>566</v>
      </c>
      <c r="B23" s="11" t="str">
        <f>'SKLOP 5'!A2</f>
        <v>PODZEMNI IN NADZEMNI HIDRANTI - INOX, SLEPI POKROV IN KLJUČ ZA HIDRANT</v>
      </c>
      <c r="C23" s="95">
        <f>'SKLOP 5'!E21</f>
        <v>0</v>
      </c>
      <c r="D23" s="20"/>
    </row>
    <row r="24" spans="1:4" ht="30.75" customHeight="1" x14ac:dyDescent="0.3">
      <c r="A24" s="71" t="s">
        <v>567</v>
      </c>
      <c r="B24" s="82" t="str">
        <f>'SKLOP 6'!A2</f>
        <v>ZASUNI Z VGRADILNIMI GARNITURAMI, LOVILEC NESNAGE, NEPOVRATNI VENTILI, KROGELNI VENTIL, MONTAŽNO DEMONTAŽNI KOS, ZRAČNI VENTIL, KOTNI PLOVNI VENTIL</v>
      </c>
      <c r="C24" s="95">
        <f>'SKLOP 6'!G100</f>
        <v>0</v>
      </c>
      <c r="D24" s="20"/>
    </row>
    <row r="25" spans="1:4" ht="15" customHeight="1" x14ac:dyDescent="0.3">
      <c r="A25" s="71" t="s">
        <v>568</v>
      </c>
      <c r="B25" s="11" t="str">
        <f>'SKLOP 7'!A2</f>
        <v>CESTNA KAPA</v>
      </c>
      <c r="C25" s="95">
        <f>'SKLOP 7'!E9</f>
        <v>0</v>
      </c>
      <c r="D25" s="20"/>
    </row>
    <row r="26" spans="1:4" ht="15" customHeight="1" x14ac:dyDescent="0.3">
      <c r="A26" s="71" t="s">
        <v>150</v>
      </c>
      <c r="B26" s="11" t="str">
        <f>'SKLOP 8'!A2</f>
        <v>VODOMERNI JAŠKI</v>
      </c>
      <c r="C26" s="95">
        <f>'SKLOP 8'!E14</f>
        <v>0</v>
      </c>
      <c r="D26" s="20"/>
    </row>
    <row r="27" spans="1:4" ht="45" customHeight="1" x14ac:dyDescent="0.3">
      <c r="A27" s="71" t="s">
        <v>151</v>
      </c>
      <c r="B27" s="82" t="str">
        <f>'SKLOP 9'!A2</f>
        <v>FITINGI: HOLANDEC POCINKAN, TESNILO ZA HOLANDEC, DVOVIJAČNIK, IZOGIBNI LOK, OBJEMKA, SPOJKA REBRASTA, SPOJKA PREDFABRIKAT POCINKANA, T - KOS, R - KOS, ČEP, CEV - POCINKANO, KOLENO NN, KOLENO ZN</v>
      </c>
      <c r="C27" s="95">
        <f>'SKLOP 9'!E133</f>
        <v>0</v>
      </c>
      <c r="D27" s="20"/>
    </row>
    <row r="28" spans="1:4" ht="15.75" customHeight="1" x14ac:dyDescent="0.3">
      <c r="A28" s="71" t="s">
        <v>152</v>
      </c>
      <c r="B28" s="276" t="str">
        <f>'SKLOP 10'!A2</f>
        <v>ZAŠČITNI TRAK, TESNILNI MATERIAL, OPOZORILNI TRAK, MAST ZA MONTAŽO</v>
      </c>
      <c r="C28" s="95">
        <f>'SKLOP 10'!E44</f>
        <v>0</v>
      </c>
      <c r="D28" s="20"/>
    </row>
    <row r="29" spans="1:4" ht="31.5" customHeight="1" x14ac:dyDescent="0.3">
      <c r="A29" s="71" t="s">
        <v>569</v>
      </c>
      <c r="B29" s="276" t="str">
        <f>'SKLOP 11'!A2</f>
        <v>KONČNIKI VARILNI LS, PRIROBNICE, OBOJKE ELEKTROVARILNE, POLIETILENSKE CEVI, KOLENO PVC, T KOS PVC, SPOJKE PVC, ZOBATA SPOJKA ZA PE, FAZONI PE</v>
      </c>
      <c r="C29" s="95">
        <f>'SKLOP 11'!G95</f>
        <v>0</v>
      </c>
      <c r="D29" s="20"/>
    </row>
    <row r="30" spans="1:4" ht="16.5" customHeight="1" thickBot="1" x14ac:dyDescent="0.35">
      <c r="A30" s="71" t="s">
        <v>153</v>
      </c>
      <c r="B30" s="82" t="str">
        <f>'SKLOP 12'!A2</f>
        <v>VODOMERNI ŠTEVCI</v>
      </c>
      <c r="C30" s="95">
        <f>'SKLOP 12'!E87</f>
        <v>0</v>
      </c>
      <c r="D30" s="20"/>
    </row>
    <row r="31" spans="1:4" ht="15" customHeight="1" thickBot="1" x14ac:dyDescent="0.35">
      <c r="A31" s="24"/>
      <c r="B31" s="24"/>
      <c r="C31" s="96">
        <f>SUM(C19:C30)</f>
        <v>0</v>
      </c>
      <c r="D31" s="20"/>
    </row>
    <row r="32" spans="1:4" ht="15" customHeight="1" x14ac:dyDescent="0.3">
      <c r="A32" s="24"/>
      <c r="B32" s="24"/>
      <c r="C32" s="25"/>
      <c r="D32" s="20"/>
    </row>
    <row r="33" spans="1:4" s="86" customFormat="1" ht="15" customHeight="1" x14ac:dyDescent="0.3">
      <c r="A33" s="311" t="s">
        <v>166</v>
      </c>
      <c r="B33" s="312"/>
      <c r="C33" s="312"/>
      <c r="D33" s="85"/>
    </row>
    <row r="34" spans="1:4" s="86" customFormat="1" ht="15" customHeight="1" x14ac:dyDescent="0.3">
      <c r="A34" s="311" t="s">
        <v>4</v>
      </c>
      <c r="B34" s="311"/>
      <c r="C34" s="312"/>
      <c r="D34" s="85"/>
    </row>
    <row r="35" spans="1:4" s="86" customFormat="1" ht="15" customHeight="1" x14ac:dyDescent="0.3">
      <c r="A35" s="317" t="s">
        <v>163</v>
      </c>
      <c r="B35" s="318"/>
      <c r="C35" s="318"/>
      <c r="D35" s="85"/>
    </row>
    <row r="36" spans="1:4" s="86" customFormat="1" ht="16.5" x14ac:dyDescent="0.3">
      <c r="A36" s="319" t="s">
        <v>164</v>
      </c>
      <c r="B36" s="320"/>
      <c r="C36" s="320"/>
      <c r="D36" s="85"/>
    </row>
    <row r="37" spans="1:4" ht="14.1" customHeight="1" x14ac:dyDescent="0.3">
      <c r="A37" s="319" t="s">
        <v>250</v>
      </c>
      <c r="B37" s="320"/>
      <c r="C37" s="320"/>
    </row>
    <row r="38" spans="1:4" ht="15" customHeight="1" x14ac:dyDescent="0.3">
      <c r="A38" s="24"/>
      <c r="B38" s="24"/>
      <c r="C38" s="25"/>
      <c r="D38" s="20"/>
    </row>
    <row r="39" spans="1:4" ht="15" customHeight="1" x14ac:dyDescent="0.3">
      <c r="A39" s="84" t="s">
        <v>154</v>
      </c>
      <c r="B39" s="84"/>
      <c r="C39" s="84" t="s">
        <v>155</v>
      </c>
      <c r="D39" s="20"/>
    </row>
    <row r="40" spans="1:4" ht="16.5" customHeight="1" x14ac:dyDescent="0.3">
      <c r="A40" s="13"/>
      <c r="B40" s="8"/>
      <c r="C40" s="8"/>
      <c r="D40" s="20"/>
    </row>
    <row r="41" spans="1:4" ht="15" customHeight="1" x14ac:dyDescent="0.35">
      <c r="A41" s="15"/>
      <c r="B41" s="16"/>
      <c r="C41" s="17"/>
      <c r="D41" s="20"/>
    </row>
    <row r="42" spans="1:4" ht="15" customHeight="1" x14ac:dyDescent="0.3">
      <c r="A42" s="24"/>
      <c r="B42" s="24"/>
      <c r="C42" s="25"/>
      <c r="D42" s="20"/>
    </row>
    <row r="43" spans="1:4" ht="15" customHeight="1" x14ac:dyDescent="0.3">
      <c r="A43" s="24"/>
      <c r="B43" s="24"/>
      <c r="C43" s="25"/>
      <c r="D43" s="20"/>
    </row>
    <row r="44" spans="1:4" ht="15" customHeight="1" x14ac:dyDescent="0.3">
      <c r="A44" s="24"/>
      <c r="B44" s="24"/>
      <c r="C44" s="25"/>
      <c r="D44" s="20"/>
    </row>
    <row r="45" spans="1:4" ht="15" customHeight="1" x14ac:dyDescent="0.3">
      <c r="A45" s="24"/>
      <c r="B45" s="24"/>
      <c r="C45" s="25"/>
      <c r="D45" s="20"/>
    </row>
    <row r="46" spans="1:4" ht="15" customHeight="1" x14ac:dyDescent="0.3">
      <c r="A46" s="24"/>
      <c r="B46" s="24"/>
      <c r="C46" s="25"/>
      <c r="D46" s="20"/>
    </row>
    <row r="47" spans="1:4" ht="15" customHeight="1" x14ac:dyDescent="0.3">
      <c r="A47" s="24"/>
      <c r="B47" s="24"/>
      <c r="C47" s="25"/>
      <c r="D47" s="20"/>
    </row>
    <row r="48" spans="1:4" ht="15" customHeight="1" x14ac:dyDescent="0.3">
      <c r="A48" s="24"/>
      <c r="B48" s="24"/>
      <c r="C48" s="25"/>
      <c r="D48" s="20"/>
    </row>
    <row r="49" spans="1:4" ht="16.5" customHeight="1" x14ac:dyDescent="0.3">
      <c r="A49" s="24"/>
      <c r="B49" s="26"/>
      <c r="C49" s="25"/>
      <c r="D49" s="20"/>
    </row>
    <row r="50" spans="1:4" ht="15" customHeight="1" x14ac:dyDescent="0.3">
      <c r="A50" s="5"/>
      <c r="B50" s="5"/>
      <c r="C50" s="12"/>
    </row>
    <row r="51" spans="1:4" s="72" customFormat="1" ht="15" customHeight="1" x14ac:dyDescent="0.3">
      <c r="A51" s="49"/>
      <c r="B51" s="49"/>
      <c r="C51" s="49"/>
      <c r="D51" s="18"/>
    </row>
    <row r="52" spans="1:4" s="72" customFormat="1" ht="15" customHeight="1" x14ac:dyDescent="0.3">
      <c r="A52" s="49"/>
      <c r="B52" s="49"/>
      <c r="C52" s="49"/>
      <c r="D52" s="21"/>
    </row>
    <row r="53" spans="1:4" s="72" customFormat="1" ht="15" customHeight="1" x14ac:dyDescent="0.3">
      <c r="A53" s="313"/>
      <c r="B53" s="314"/>
      <c r="C53" s="314"/>
      <c r="D53" s="21"/>
    </row>
    <row r="54" spans="1:4" s="72" customFormat="1" ht="30.75" customHeight="1" x14ac:dyDescent="0.3">
      <c r="A54" s="315"/>
      <c r="B54" s="316"/>
      <c r="C54" s="316"/>
      <c r="D54" s="18"/>
    </row>
    <row r="55" spans="1:4" s="72" customFormat="1" ht="11.25" customHeight="1" x14ac:dyDescent="0.3">
      <c r="D55" s="18"/>
    </row>
    <row r="56" spans="1:4" s="72" customFormat="1" ht="13.5" customHeight="1" x14ac:dyDescent="0.3">
      <c r="A56" s="73"/>
      <c r="B56" s="74"/>
      <c r="C56" s="73"/>
      <c r="D56" s="20"/>
    </row>
    <row r="57" spans="1:4" s="72" customFormat="1" ht="14.1" customHeight="1" x14ac:dyDescent="0.3">
      <c r="A57" s="73"/>
      <c r="B57" s="74"/>
      <c r="C57" s="74"/>
      <c r="D57" s="20"/>
    </row>
    <row r="58" spans="1:4" s="72" customFormat="1" ht="14.1" customHeight="1" x14ac:dyDescent="0.35">
      <c r="A58" s="75"/>
      <c r="B58" s="76"/>
      <c r="C58" s="76"/>
      <c r="D58" s="22"/>
    </row>
    <row r="59" spans="1:4" s="72" customFormat="1" ht="14.1" customHeight="1" x14ac:dyDescent="0.3">
      <c r="A59" s="77"/>
      <c r="B59" s="77"/>
      <c r="C59" s="77"/>
      <c r="D59" s="18"/>
    </row>
  </sheetData>
  <sheetProtection algorithmName="SHA-512" hashValue="7oaZn7bMrQsbwqC9VSjta/J1LuKPZJDhUYRAzIf9Sno+vWjwkKgwi3cEfIsrIU/+Tvwi7CpZeZVQaWNsZcnS+A==" saltValue="/v+3QpO4HcB2Rj6x2XqZYQ==" spinCount="100000" sheet="1" objects="1" scenarios="1" selectLockedCells="1"/>
  <mergeCells count="7">
    <mergeCell ref="A33:C33"/>
    <mergeCell ref="A53:C53"/>
    <mergeCell ref="A54:C54"/>
    <mergeCell ref="A35:C35"/>
    <mergeCell ref="A36:C36"/>
    <mergeCell ref="A34:C34"/>
    <mergeCell ref="A37:C37"/>
  </mergeCells>
  <phoneticPr fontId="15" type="noConversion"/>
  <pageMargins left="1.17" right="0.75" top="1" bottom="1" header="0" footer="0"/>
  <pageSetup scale="5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0"/>
  <sheetViews>
    <sheetView zoomScaleNormal="100" zoomScaleSheetLayoutView="50" workbookViewId="0">
      <selection activeCell="D7" sqref="D7"/>
    </sheetView>
  </sheetViews>
  <sheetFormatPr defaultRowHeight="12.75" x14ac:dyDescent="0.2"/>
  <cols>
    <col min="1" max="1" width="32.42578125" customWidth="1"/>
    <col min="3" max="3" width="12.42578125" customWidth="1"/>
    <col min="4" max="4" width="14.85546875" customWidth="1"/>
    <col min="5" max="5" width="15.85546875" style="79" bestFit="1" customWidth="1"/>
    <col min="6" max="6" width="20.42578125" customWidth="1"/>
  </cols>
  <sheetData>
    <row r="1" spans="1:6" s="5" customFormat="1" ht="18" x14ac:dyDescent="0.35">
      <c r="A1" s="27" t="s">
        <v>3</v>
      </c>
      <c r="B1" s="60"/>
      <c r="C1" s="1"/>
      <c r="D1" s="1"/>
      <c r="E1" s="12"/>
      <c r="F1" s="61"/>
    </row>
    <row r="2" spans="1:6" s="5" customFormat="1" ht="54" customHeight="1" x14ac:dyDescent="0.35">
      <c r="A2" s="379" t="s">
        <v>144</v>
      </c>
      <c r="B2" s="379"/>
      <c r="C2" s="379"/>
      <c r="D2" s="379"/>
      <c r="E2" s="379"/>
      <c r="F2" s="379"/>
    </row>
    <row r="3" spans="1:6" s="5" customFormat="1" ht="20.25" customHeight="1" x14ac:dyDescent="0.35">
      <c r="A3" s="131"/>
      <c r="B3" s="131"/>
      <c r="C3" s="131"/>
      <c r="D3" s="131"/>
      <c r="E3" s="131"/>
      <c r="F3" s="131"/>
    </row>
    <row r="4" spans="1:6" s="5" customFormat="1" ht="14.25" customHeight="1" x14ac:dyDescent="0.35">
      <c r="A4" s="27"/>
      <c r="B4" s="60"/>
      <c r="C4" s="1"/>
      <c r="D4" s="1"/>
      <c r="E4" s="12"/>
      <c r="F4" s="61"/>
    </row>
    <row r="5" spans="1:6" s="5" customFormat="1" ht="33" customHeight="1" x14ac:dyDescent="0.3">
      <c r="A5" s="30" t="s">
        <v>156</v>
      </c>
      <c r="B5" s="30" t="s">
        <v>157</v>
      </c>
      <c r="C5" s="31" t="s">
        <v>158</v>
      </c>
      <c r="D5" s="32" t="s">
        <v>512</v>
      </c>
      <c r="E5" s="78" t="s">
        <v>160</v>
      </c>
      <c r="F5" s="31" t="s">
        <v>161</v>
      </c>
    </row>
    <row r="6" spans="1:6" s="5" customFormat="1" ht="14.1" customHeight="1" x14ac:dyDescent="0.3">
      <c r="A6" s="331" t="s">
        <v>11</v>
      </c>
      <c r="B6" s="378"/>
      <c r="C6" s="378"/>
      <c r="D6" s="378"/>
      <c r="E6" s="378"/>
      <c r="F6" s="340"/>
    </row>
    <row r="7" spans="1:6" s="5" customFormat="1" ht="14.1" customHeight="1" x14ac:dyDescent="0.3">
      <c r="A7" s="39" t="s">
        <v>12</v>
      </c>
      <c r="B7" s="37" t="s">
        <v>162</v>
      </c>
      <c r="C7" s="63">
        <v>1</v>
      </c>
      <c r="D7" s="92">
        <v>0</v>
      </c>
      <c r="E7" s="93">
        <f>C7*D7</f>
        <v>0</v>
      </c>
      <c r="F7" s="45"/>
    </row>
    <row r="8" spans="1:6" s="5" customFormat="1" ht="14.1" customHeight="1" x14ac:dyDescent="0.3">
      <c r="A8" s="39" t="s">
        <v>13</v>
      </c>
      <c r="B8" s="37" t="s">
        <v>162</v>
      </c>
      <c r="C8" s="63">
        <v>20</v>
      </c>
      <c r="D8" s="92">
        <v>0</v>
      </c>
      <c r="E8" s="93">
        <f t="shared" ref="E8:E13" si="0">C8*D8</f>
        <v>0</v>
      </c>
      <c r="F8" s="45"/>
    </row>
    <row r="9" spans="1:6" s="5" customFormat="1" ht="14.1" customHeight="1" x14ac:dyDescent="0.3">
      <c r="A9" s="39" t="s">
        <v>14</v>
      </c>
      <c r="B9" s="37" t="s">
        <v>162</v>
      </c>
      <c r="C9" s="63">
        <v>10</v>
      </c>
      <c r="D9" s="92">
        <v>0</v>
      </c>
      <c r="E9" s="93">
        <f t="shared" si="0"/>
        <v>0</v>
      </c>
      <c r="F9" s="45"/>
    </row>
    <row r="10" spans="1:6" s="5" customFormat="1" ht="14.1" customHeight="1" x14ac:dyDescent="0.3">
      <c r="A10" s="39" t="s">
        <v>15</v>
      </c>
      <c r="B10" s="37" t="s">
        <v>162</v>
      </c>
      <c r="C10" s="63">
        <v>1</v>
      </c>
      <c r="D10" s="92">
        <v>0</v>
      </c>
      <c r="E10" s="93">
        <f t="shared" si="0"/>
        <v>0</v>
      </c>
      <c r="F10" s="45"/>
    </row>
    <row r="11" spans="1:6" s="5" customFormat="1" ht="14.1" customHeight="1" x14ac:dyDescent="0.3">
      <c r="A11" s="39" t="s">
        <v>16</v>
      </c>
      <c r="B11" s="37" t="s">
        <v>162</v>
      </c>
      <c r="C11" s="63">
        <v>1</v>
      </c>
      <c r="D11" s="92">
        <v>0</v>
      </c>
      <c r="E11" s="93">
        <f t="shared" si="0"/>
        <v>0</v>
      </c>
      <c r="F11" s="45"/>
    </row>
    <row r="12" spans="1:6" s="5" customFormat="1" ht="14.1" customHeight="1" x14ac:dyDescent="0.3">
      <c r="A12" s="39" t="s">
        <v>17</v>
      </c>
      <c r="B12" s="37" t="s">
        <v>162</v>
      </c>
      <c r="C12" s="63">
        <v>1</v>
      </c>
      <c r="D12" s="92">
        <v>0</v>
      </c>
      <c r="E12" s="93">
        <f t="shared" si="0"/>
        <v>0</v>
      </c>
      <c r="F12" s="45"/>
    </row>
    <row r="13" spans="1:6" s="5" customFormat="1" ht="14.1" customHeight="1" x14ac:dyDescent="0.3">
      <c r="A13" s="39" t="s">
        <v>18</v>
      </c>
      <c r="B13" s="37" t="s">
        <v>162</v>
      </c>
      <c r="C13" s="63">
        <v>1</v>
      </c>
      <c r="D13" s="92">
        <v>0</v>
      </c>
      <c r="E13" s="93">
        <f t="shared" si="0"/>
        <v>0</v>
      </c>
      <c r="F13" s="45"/>
    </row>
    <row r="14" spans="1:6" s="5" customFormat="1" ht="14.1" customHeight="1" x14ac:dyDescent="0.3">
      <c r="A14" s="39"/>
      <c r="B14" s="37"/>
      <c r="C14" s="44"/>
      <c r="D14" s="43"/>
      <c r="E14" s="91">
        <f>SUM(E7:E13)</f>
        <v>0</v>
      </c>
      <c r="F14" s="53"/>
    </row>
    <row r="15" spans="1:6" s="5" customFormat="1" ht="14.1" customHeight="1" x14ac:dyDescent="0.3">
      <c r="A15" s="331" t="s">
        <v>19</v>
      </c>
      <c r="B15" s="378"/>
      <c r="C15" s="378"/>
      <c r="D15" s="378"/>
      <c r="E15" s="378"/>
      <c r="F15" s="340"/>
    </row>
    <row r="16" spans="1:6" s="5" customFormat="1" ht="14.1" customHeight="1" x14ac:dyDescent="0.3">
      <c r="A16" s="39" t="s">
        <v>20</v>
      </c>
      <c r="B16" s="37" t="s">
        <v>162</v>
      </c>
      <c r="C16" s="48">
        <v>1</v>
      </c>
      <c r="D16" s="92">
        <v>0</v>
      </c>
      <c r="E16" s="93">
        <f>C16*D16</f>
        <v>0</v>
      </c>
      <c r="F16" s="45"/>
    </row>
    <row r="17" spans="1:6" s="5" customFormat="1" ht="14.1" customHeight="1" x14ac:dyDescent="0.3">
      <c r="A17" s="39" t="s">
        <v>21</v>
      </c>
      <c r="B17" s="37" t="s">
        <v>162</v>
      </c>
      <c r="C17" s="48">
        <v>10</v>
      </c>
      <c r="D17" s="92">
        <v>0</v>
      </c>
      <c r="E17" s="93">
        <f t="shared" ref="E17:E23" si="1">C17*D17</f>
        <v>0</v>
      </c>
      <c r="F17" s="45"/>
    </row>
    <row r="18" spans="1:6" s="5" customFormat="1" ht="14.1" customHeight="1" x14ac:dyDescent="0.3">
      <c r="A18" s="39" t="s">
        <v>22</v>
      </c>
      <c r="B18" s="37" t="s">
        <v>162</v>
      </c>
      <c r="C18" s="48">
        <v>1</v>
      </c>
      <c r="D18" s="92">
        <v>0</v>
      </c>
      <c r="E18" s="93">
        <f t="shared" si="1"/>
        <v>0</v>
      </c>
      <c r="F18" s="45"/>
    </row>
    <row r="19" spans="1:6" s="5" customFormat="1" ht="14.1" customHeight="1" x14ac:dyDescent="0.3">
      <c r="A19" s="39" t="s">
        <v>23</v>
      </c>
      <c r="B19" s="37" t="s">
        <v>162</v>
      </c>
      <c r="C19" s="48">
        <v>1</v>
      </c>
      <c r="D19" s="92">
        <v>0</v>
      </c>
      <c r="E19" s="93">
        <f t="shared" si="1"/>
        <v>0</v>
      </c>
      <c r="F19" s="45"/>
    </row>
    <row r="20" spans="1:6" s="5" customFormat="1" ht="14.1" customHeight="1" x14ac:dyDescent="0.3">
      <c r="A20" s="39" t="s">
        <v>24</v>
      </c>
      <c r="B20" s="37" t="s">
        <v>162</v>
      </c>
      <c r="C20" s="48">
        <v>1</v>
      </c>
      <c r="D20" s="92">
        <v>0</v>
      </c>
      <c r="E20" s="93">
        <f t="shared" si="1"/>
        <v>0</v>
      </c>
      <c r="F20" s="45"/>
    </row>
    <row r="21" spans="1:6" s="5" customFormat="1" ht="14.1" customHeight="1" x14ac:dyDescent="0.3">
      <c r="A21" s="39" t="s">
        <v>25</v>
      </c>
      <c r="B21" s="37" t="s">
        <v>162</v>
      </c>
      <c r="C21" s="48">
        <v>1</v>
      </c>
      <c r="D21" s="92">
        <v>0</v>
      </c>
      <c r="E21" s="93">
        <f t="shared" si="1"/>
        <v>0</v>
      </c>
      <c r="F21" s="45"/>
    </row>
    <row r="22" spans="1:6" s="5" customFormat="1" ht="14.1" customHeight="1" x14ac:dyDescent="0.3">
      <c r="A22" s="39" t="s">
        <v>254</v>
      </c>
      <c r="B22" s="37" t="s">
        <v>162</v>
      </c>
      <c r="C22" s="48">
        <v>1</v>
      </c>
      <c r="D22" s="92">
        <v>0</v>
      </c>
      <c r="E22" s="93">
        <f t="shared" si="1"/>
        <v>0</v>
      </c>
      <c r="F22" s="45"/>
    </row>
    <row r="23" spans="1:6" s="5" customFormat="1" ht="14.1" customHeight="1" x14ac:dyDescent="0.3">
      <c r="A23" s="39" t="s">
        <v>255</v>
      </c>
      <c r="B23" s="37" t="s">
        <v>162</v>
      </c>
      <c r="C23" s="48">
        <v>1</v>
      </c>
      <c r="D23" s="92">
        <v>0</v>
      </c>
      <c r="E23" s="93">
        <f t="shared" si="1"/>
        <v>0</v>
      </c>
      <c r="F23" s="45"/>
    </row>
    <row r="24" spans="1:6" s="5" customFormat="1" ht="14.1" customHeight="1" x14ac:dyDescent="0.3">
      <c r="A24" s="39"/>
      <c r="B24" s="37"/>
      <c r="C24" s="44"/>
      <c r="D24" s="43"/>
      <c r="E24" s="91">
        <f>SUM(E16:E23)</f>
        <v>0</v>
      </c>
      <c r="F24" s="53"/>
    </row>
    <row r="25" spans="1:6" s="5" customFormat="1" ht="14.1" customHeight="1" x14ac:dyDescent="0.3">
      <c r="A25" s="331" t="s">
        <v>26</v>
      </c>
      <c r="B25" s="378"/>
      <c r="C25" s="378"/>
      <c r="D25" s="378"/>
      <c r="E25" s="378"/>
      <c r="F25" s="340"/>
    </row>
    <row r="26" spans="1:6" s="5" customFormat="1" ht="14.1" customHeight="1" x14ac:dyDescent="0.3">
      <c r="A26" s="62" t="s">
        <v>27</v>
      </c>
      <c r="B26" s="34" t="s">
        <v>162</v>
      </c>
      <c r="C26" s="63">
        <v>10</v>
      </c>
      <c r="D26" s="92">
        <v>0</v>
      </c>
      <c r="E26" s="93">
        <f t="shared" ref="E26:E31" si="2" xml:space="preserve"> C26*D26</f>
        <v>0</v>
      </c>
      <c r="F26" s="45"/>
    </row>
    <row r="27" spans="1:6" s="5" customFormat="1" ht="14.1" customHeight="1" x14ac:dyDescent="0.3">
      <c r="A27" s="62" t="s">
        <v>28</v>
      </c>
      <c r="B27" s="34" t="s">
        <v>162</v>
      </c>
      <c r="C27" s="63">
        <v>210</v>
      </c>
      <c r="D27" s="92">
        <v>0</v>
      </c>
      <c r="E27" s="93">
        <f t="shared" si="2"/>
        <v>0</v>
      </c>
      <c r="F27" s="45"/>
    </row>
    <row r="28" spans="1:6" s="5" customFormat="1" ht="14.1" customHeight="1" x14ac:dyDescent="0.3">
      <c r="A28" s="62" t="s">
        <v>29</v>
      </c>
      <c r="B28" s="34" t="s">
        <v>162</v>
      </c>
      <c r="C28" s="63">
        <v>50</v>
      </c>
      <c r="D28" s="92">
        <v>0</v>
      </c>
      <c r="E28" s="93">
        <f t="shared" si="2"/>
        <v>0</v>
      </c>
      <c r="F28" s="45"/>
    </row>
    <row r="29" spans="1:6" s="5" customFormat="1" ht="14.1" customHeight="1" x14ac:dyDescent="0.3">
      <c r="A29" s="62" t="s">
        <v>30</v>
      </c>
      <c r="B29" s="34" t="s">
        <v>162</v>
      </c>
      <c r="C29" s="63">
        <v>1</v>
      </c>
      <c r="D29" s="92">
        <v>0</v>
      </c>
      <c r="E29" s="93">
        <f t="shared" si="2"/>
        <v>0</v>
      </c>
      <c r="F29" s="45"/>
    </row>
    <row r="30" spans="1:6" s="5" customFormat="1" ht="14.1" customHeight="1" x14ac:dyDescent="0.3">
      <c r="A30" s="62" t="s">
        <v>31</v>
      </c>
      <c r="B30" s="34" t="s">
        <v>162</v>
      </c>
      <c r="C30" s="63">
        <v>1</v>
      </c>
      <c r="D30" s="92">
        <v>0</v>
      </c>
      <c r="E30" s="93">
        <f t="shared" si="2"/>
        <v>0</v>
      </c>
      <c r="F30" s="45"/>
    </row>
    <row r="31" spans="1:6" s="5" customFormat="1" ht="14.1" customHeight="1" x14ac:dyDescent="0.3">
      <c r="A31" s="62" t="s">
        <v>32</v>
      </c>
      <c r="B31" s="34" t="s">
        <v>162</v>
      </c>
      <c r="C31" s="63">
        <v>1</v>
      </c>
      <c r="D31" s="92">
        <v>0</v>
      </c>
      <c r="E31" s="93">
        <f t="shared" si="2"/>
        <v>0</v>
      </c>
      <c r="F31" s="45"/>
    </row>
    <row r="32" spans="1:6" s="5" customFormat="1" ht="14.1" customHeight="1" x14ac:dyDescent="0.3">
      <c r="A32" s="39"/>
      <c r="B32" s="37"/>
      <c r="C32" s="44"/>
      <c r="D32" s="43"/>
      <c r="E32" s="91">
        <f>SUM(E26:E31)</f>
        <v>0</v>
      </c>
      <c r="F32" s="53"/>
    </row>
    <row r="33" spans="1:6" s="5" customFormat="1" ht="14.1" customHeight="1" x14ac:dyDescent="0.3">
      <c r="A33" s="331" t="s">
        <v>33</v>
      </c>
      <c r="B33" s="332"/>
      <c r="C33" s="332"/>
      <c r="D33" s="341"/>
      <c r="E33" s="341"/>
      <c r="F33" s="340"/>
    </row>
    <row r="34" spans="1:6" s="5" customFormat="1" ht="14.1" customHeight="1" x14ac:dyDescent="0.3">
      <c r="A34" s="33" t="s">
        <v>34</v>
      </c>
      <c r="B34" s="34" t="s">
        <v>162</v>
      </c>
      <c r="C34" s="42">
        <v>1</v>
      </c>
      <c r="D34" s="92">
        <v>0</v>
      </c>
      <c r="E34" s="93">
        <f>C34*D34</f>
        <v>0</v>
      </c>
      <c r="F34" s="45"/>
    </row>
    <row r="35" spans="1:6" s="5" customFormat="1" ht="14.1" customHeight="1" x14ac:dyDescent="0.3">
      <c r="A35" s="33" t="s">
        <v>35</v>
      </c>
      <c r="B35" s="34" t="s">
        <v>162</v>
      </c>
      <c r="C35" s="42">
        <v>1</v>
      </c>
      <c r="D35" s="92">
        <v>0</v>
      </c>
      <c r="E35" s="93">
        <f t="shared" ref="E35:E36" si="3">C35*D35</f>
        <v>0</v>
      </c>
      <c r="F35" s="45"/>
    </row>
    <row r="36" spans="1:6" s="5" customFormat="1" ht="14.1" customHeight="1" x14ac:dyDescent="0.3">
      <c r="A36" s="33" t="s">
        <v>256</v>
      </c>
      <c r="B36" s="34" t="s">
        <v>162</v>
      </c>
      <c r="C36" s="42">
        <v>1</v>
      </c>
      <c r="D36" s="92">
        <v>0</v>
      </c>
      <c r="E36" s="93">
        <f t="shared" si="3"/>
        <v>0</v>
      </c>
      <c r="F36" s="45"/>
    </row>
    <row r="37" spans="1:6" s="5" customFormat="1" ht="14.1" customHeight="1" x14ac:dyDescent="0.3">
      <c r="A37" s="64"/>
      <c r="B37" s="57"/>
      <c r="C37" s="58"/>
      <c r="D37" s="59"/>
      <c r="E37" s="91">
        <f>SUM(E34:E36)</f>
        <v>0</v>
      </c>
      <c r="F37" s="53"/>
    </row>
    <row r="38" spans="1:6" s="5" customFormat="1" ht="14.1" customHeight="1" x14ac:dyDescent="0.3">
      <c r="A38" s="331" t="s">
        <v>36</v>
      </c>
      <c r="B38" s="332"/>
      <c r="C38" s="332"/>
      <c r="D38" s="378"/>
      <c r="E38" s="378"/>
      <c r="F38" s="340"/>
    </row>
    <row r="39" spans="1:6" s="5" customFormat="1" ht="14.1" customHeight="1" x14ac:dyDescent="0.3">
      <c r="A39" s="62" t="s">
        <v>37</v>
      </c>
      <c r="B39" s="34" t="s">
        <v>162</v>
      </c>
      <c r="C39" s="63">
        <v>20</v>
      </c>
      <c r="D39" s="92">
        <v>0</v>
      </c>
      <c r="E39" s="93">
        <f>C39*D39</f>
        <v>0</v>
      </c>
      <c r="F39" s="45"/>
    </row>
    <row r="40" spans="1:6" s="5" customFormat="1" ht="14.1" customHeight="1" x14ac:dyDescent="0.3">
      <c r="A40" s="62" t="s">
        <v>38</v>
      </c>
      <c r="B40" s="34" t="s">
        <v>162</v>
      </c>
      <c r="C40" s="63">
        <v>40</v>
      </c>
      <c r="D40" s="92">
        <v>0</v>
      </c>
      <c r="E40" s="93">
        <f t="shared" ref="E40:E46" si="4">C40*D40</f>
        <v>0</v>
      </c>
      <c r="F40" s="45"/>
    </row>
    <row r="41" spans="1:6" s="5" customFormat="1" ht="14.1" customHeight="1" x14ac:dyDescent="0.3">
      <c r="A41" s="62" t="s">
        <v>39</v>
      </c>
      <c r="B41" s="34" t="s">
        <v>162</v>
      </c>
      <c r="C41" s="63">
        <v>40</v>
      </c>
      <c r="D41" s="92">
        <v>0</v>
      </c>
      <c r="E41" s="93">
        <f t="shared" si="4"/>
        <v>0</v>
      </c>
      <c r="F41" s="45"/>
    </row>
    <row r="42" spans="1:6" s="5" customFormat="1" ht="14.1" customHeight="1" x14ac:dyDescent="0.3">
      <c r="A42" s="62" t="s">
        <v>40</v>
      </c>
      <c r="B42" s="34" t="s">
        <v>162</v>
      </c>
      <c r="C42" s="63">
        <v>1</v>
      </c>
      <c r="D42" s="92">
        <v>0</v>
      </c>
      <c r="E42" s="93">
        <f t="shared" si="4"/>
        <v>0</v>
      </c>
      <c r="F42" s="45"/>
    </row>
    <row r="43" spans="1:6" s="5" customFormat="1" ht="14.1" customHeight="1" x14ac:dyDescent="0.3">
      <c r="A43" s="62" t="s">
        <v>41</v>
      </c>
      <c r="B43" s="34" t="s">
        <v>162</v>
      </c>
      <c r="C43" s="63">
        <v>1</v>
      </c>
      <c r="D43" s="92">
        <v>0</v>
      </c>
      <c r="E43" s="93">
        <f t="shared" si="4"/>
        <v>0</v>
      </c>
      <c r="F43" s="45"/>
    </row>
    <row r="44" spans="1:6" s="5" customFormat="1" ht="14.1" customHeight="1" x14ac:dyDescent="0.3">
      <c r="A44" s="62" t="s">
        <v>42</v>
      </c>
      <c r="B44" s="34" t="s">
        <v>162</v>
      </c>
      <c r="C44" s="63">
        <v>1</v>
      </c>
      <c r="D44" s="92">
        <v>0</v>
      </c>
      <c r="E44" s="93">
        <f t="shared" si="4"/>
        <v>0</v>
      </c>
      <c r="F44" s="45"/>
    </row>
    <row r="45" spans="1:6" s="5" customFormat="1" ht="14.1" customHeight="1" x14ac:dyDescent="0.3">
      <c r="A45" s="62" t="s">
        <v>43</v>
      </c>
      <c r="B45" s="34" t="s">
        <v>162</v>
      </c>
      <c r="C45" s="63">
        <v>1</v>
      </c>
      <c r="D45" s="92">
        <v>0</v>
      </c>
      <c r="E45" s="93">
        <f t="shared" si="4"/>
        <v>0</v>
      </c>
      <c r="F45" s="45"/>
    </row>
    <row r="46" spans="1:6" s="5" customFormat="1" ht="14.1" customHeight="1" x14ac:dyDescent="0.3">
      <c r="A46" s="62" t="s">
        <v>44</v>
      </c>
      <c r="B46" s="34" t="s">
        <v>162</v>
      </c>
      <c r="C46" s="63">
        <v>1</v>
      </c>
      <c r="D46" s="92">
        <v>0</v>
      </c>
      <c r="E46" s="93">
        <f t="shared" si="4"/>
        <v>0</v>
      </c>
      <c r="F46" s="45"/>
    </row>
    <row r="47" spans="1:6" s="5" customFormat="1" ht="14.1" customHeight="1" x14ac:dyDescent="0.3">
      <c r="A47" s="329"/>
      <c r="B47" s="329"/>
      <c r="C47" s="329"/>
      <c r="D47" s="329"/>
      <c r="E47" s="91">
        <f>SUM(E39:E46)</f>
        <v>0</v>
      </c>
      <c r="F47" s="41"/>
    </row>
    <row r="48" spans="1:6" s="5" customFormat="1" ht="14.1" customHeight="1" x14ac:dyDescent="0.3">
      <c r="A48" s="331" t="s">
        <v>45</v>
      </c>
      <c r="B48" s="332"/>
      <c r="C48" s="332"/>
      <c r="D48" s="378"/>
      <c r="E48" s="378"/>
      <c r="F48" s="340"/>
    </row>
    <row r="49" spans="1:6" s="5" customFormat="1" ht="14.1" customHeight="1" x14ac:dyDescent="0.3">
      <c r="A49" s="62" t="s">
        <v>46</v>
      </c>
      <c r="B49" s="34" t="s">
        <v>162</v>
      </c>
      <c r="C49" s="63">
        <v>1</v>
      </c>
      <c r="D49" s="92">
        <v>0</v>
      </c>
      <c r="E49" s="93">
        <f t="shared" ref="E49:E54" si="5">C49*D49</f>
        <v>0</v>
      </c>
      <c r="F49" s="45"/>
    </row>
    <row r="50" spans="1:6" s="5" customFormat="1" ht="14.1" customHeight="1" x14ac:dyDescent="0.3">
      <c r="A50" s="62" t="s">
        <v>47</v>
      </c>
      <c r="B50" s="34" t="s">
        <v>162</v>
      </c>
      <c r="C50" s="63">
        <v>38</v>
      </c>
      <c r="D50" s="92">
        <v>0</v>
      </c>
      <c r="E50" s="93">
        <f t="shared" si="5"/>
        <v>0</v>
      </c>
      <c r="F50" s="45"/>
    </row>
    <row r="51" spans="1:6" s="5" customFormat="1" ht="14.1" customHeight="1" x14ac:dyDescent="0.3">
      <c r="A51" s="62" t="s">
        <v>48</v>
      </c>
      <c r="B51" s="34" t="s">
        <v>162</v>
      </c>
      <c r="C51" s="63">
        <v>30</v>
      </c>
      <c r="D51" s="92">
        <v>0</v>
      </c>
      <c r="E51" s="93">
        <f t="shared" si="5"/>
        <v>0</v>
      </c>
      <c r="F51" s="45"/>
    </row>
    <row r="52" spans="1:6" s="5" customFormat="1" ht="14.1" customHeight="1" x14ac:dyDescent="0.3">
      <c r="A52" s="62" t="s">
        <v>49</v>
      </c>
      <c r="B52" s="34" t="s">
        <v>162</v>
      </c>
      <c r="C52" s="63">
        <v>10</v>
      </c>
      <c r="D52" s="92">
        <v>0</v>
      </c>
      <c r="E52" s="93">
        <f t="shared" si="5"/>
        <v>0</v>
      </c>
      <c r="F52" s="45"/>
    </row>
    <row r="53" spans="1:6" s="5" customFormat="1" ht="14.1" customHeight="1" x14ac:dyDescent="0.3">
      <c r="A53" s="62" t="s">
        <v>50</v>
      </c>
      <c r="B53" s="34" t="s">
        <v>162</v>
      </c>
      <c r="C53" s="63">
        <v>1</v>
      </c>
      <c r="D53" s="92">
        <v>0</v>
      </c>
      <c r="E53" s="93">
        <f t="shared" si="5"/>
        <v>0</v>
      </c>
      <c r="F53" s="45"/>
    </row>
    <row r="54" spans="1:6" s="5" customFormat="1" ht="14.1" customHeight="1" x14ac:dyDescent="0.3">
      <c r="A54" s="62" t="s">
        <v>51</v>
      </c>
      <c r="B54" s="34" t="s">
        <v>162</v>
      </c>
      <c r="C54" s="63">
        <v>1</v>
      </c>
      <c r="D54" s="92">
        <v>0</v>
      </c>
      <c r="E54" s="93">
        <f t="shared" si="5"/>
        <v>0</v>
      </c>
      <c r="F54" s="45"/>
    </row>
    <row r="55" spans="1:6" s="5" customFormat="1" ht="14.1" customHeight="1" x14ac:dyDescent="0.3">
      <c r="A55" s="39"/>
      <c r="B55" s="37"/>
      <c r="C55" s="44"/>
      <c r="D55" s="43"/>
      <c r="E55" s="91">
        <f>SUM(E49:E54)</f>
        <v>0</v>
      </c>
      <c r="F55" s="53"/>
    </row>
    <row r="56" spans="1:6" s="5" customFormat="1" ht="14.1" customHeight="1" x14ac:dyDescent="0.3">
      <c r="A56" s="331" t="s">
        <v>52</v>
      </c>
      <c r="B56" s="378"/>
      <c r="C56" s="378"/>
      <c r="D56" s="378"/>
      <c r="E56" s="378"/>
      <c r="F56" s="340"/>
    </row>
    <row r="57" spans="1:6" s="5" customFormat="1" ht="14.1" customHeight="1" x14ac:dyDescent="0.3">
      <c r="A57" s="33" t="s">
        <v>53</v>
      </c>
      <c r="B57" s="34" t="s">
        <v>162</v>
      </c>
      <c r="C57" s="42">
        <v>1</v>
      </c>
      <c r="D57" s="92">
        <v>0</v>
      </c>
      <c r="E57" s="93">
        <f t="shared" ref="E57:E62" si="6">C57*D57</f>
        <v>0</v>
      </c>
      <c r="F57" s="45"/>
    </row>
    <row r="58" spans="1:6" s="5" customFormat="1" ht="14.1" customHeight="1" x14ac:dyDescent="0.3">
      <c r="A58" s="33" t="s">
        <v>54</v>
      </c>
      <c r="B58" s="34" t="s">
        <v>162</v>
      </c>
      <c r="C58" s="42">
        <v>1</v>
      </c>
      <c r="D58" s="92">
        <v>0</v>
      </c>
      <c r="E58" s="93">
        <f t="shared" si="6"/>
        <v>0</v>
      </c>
      <c r="F58" s="45"/>
    </row>
    <row r="59" spans="1:6" s="5" customFormat="1" ht="14.1" customHeight="1" x14ac:dyDescent="0.3">
      <c r="A59" s="33" t="s">
        <v>55</v>
      </c>
      <c r="B59" s="34" t="s">
        <v>162</v>
      </c>
      <c r="C59" s="42">
        <v>1</v>
      </c>
      <c r="D59" s="92">
        <v>0</v>
      </c>
      <c r="E59" s="93">
        <f t="shared" si="6"/>
        <v>0</v>
      </c>
      <c r="F59" s="45"/>
    </row>
    <row r="60" spans="1:6" s="5" customFormat="1" ht="14.1" customHeight="1" x14ac:dyDescent="0.3">
      <c r="A60" s="33" t="s">
        <v>56</v>
      </c>
      <c r="B60" s="34" t="s">
        <v>162</v>
      </c>
      <c r="C60" s="42">
        <v>1</v>
      </c>
      <c r="D60" s="92">
        <v>0</v>
      </c>
      <c r="E60" s="93">
        <f t="shared" si="6"/>
        <v>0</v>
      </c>
      <c r="F60" s="45"/>
    </row>
    <row r="61" spans="1:6" s="5" customFormat="1" ht="14.1" customHeight="1" x14ac:dyDescent="0.3">
      <c r="A61" s="33" t="s">
        <v>57</v>
      </c>
      <c r="B61" s="34" t="s">
        <v>162</v>
      </c>
      <c r="C61" s="42">
        <v>1</v>
      </c>
      <c r="D61" s="92">
        <v>0</v>
      </c>
      <c r="E61" s="93">
        <f t="shared" si="6"/>
        <v>0</v>
      </c>
      <c r="F61" s="45"/>
    </row>
    <row r="62" spans="1:6" s="5" customFormat="1" ht="14.1" customHeight="1" x14ac:dyDescent="0.3">
      <c r="A62" s="33" t="s">
        <v>58</v>
      </c>
      <c r="B62" s="34" t="s">
        <v>162</v>
      </c>
      <c r="C62" s="42">
        <v>1</v>
      </c>
      <c r="D62" s="92">
        <v>0</v>
      </c>
      <c r="E62" s="93">
        <f t="shared" si="6"/>
        <v>0</v>
      </c>
      <c r="F62" s="45"/>
    </row>
    <row r="63" spans="1:6" s="5" customFormat="1" ht="14.1" customHeight="1" x14ac:dyDescent="0.3">
      <c r="A63" s="39"/>
      <c r="B63" s="37"/>
      <c r="C63" s="44"/>
      <c r="D63" s="43"/>
      <c r="E63" s="91">
        <f>SUM(E57:E62)</f>
        <v>0</v>
      </c>
      <c r="F63" s="53"/>
    </row>
    <row r="64" spans="1:6" s="5" customFormat="1" ht="14.1" customHeight="1" x14ac:dyDescent="0.3">
      <c r="A64" s="331" t="s">
        <v>59</v>
      </c>
      <c r="B64" s="378"/>
      <c r="C64" s="378"/>
      <c r="D64" s="378"/>
      <c r="E64" s="378"/>
      <c r="F64" s="340"/>
    </row>
    <row r="65" spans="1:6" s="5" customFormat="1" ht="14.1" customHeight="1" x14ac:dyDescent="0.3">
      <c r="A65" s="33" t="s">
        <v>60</v>
      </c>
      <c r="B65" s="34" t="s">
        <v>162</v>
      </c>
      <c r="C65" s="42">
        <v>1</v>
      </c>
      <c r="D65" s="92">
        <v>0</v>
      </c>
      <c r="E65" s="93">
        <f>C65*D65</f>
        <v>0</v>
      </c>
      <c r="F65" s="45"/>
    </row>
    <row r="66" spans="1:6" s="5" customFormat="1" ht="14.1" customHeight="1" x14ac:dyDescent="0.3">
      <c r="A66" s="33" t="s">
        <v>61</v>
      </c>
      <c r="B66" s="34" t="s">
        <v>162</v>
      </c>
      <c r="C66" s="42">
        <v>20</v>
      </c>
      <c r="D66" s="92">
        <v>0</v>
      </c>
      <c r="E66" s="93">
        <f t="shared" ref="E66:E72" si="7">C66*D66</f>
        <v>0</v>
      </c>
      <c r="F66" s="45"/>
    </row>
    <row r="67" spans="1:6" s="5" customFormat="1" ht="14.1" customHeight="1" x14ac:dyDescent="0.3">
      <c r="A67" s="33" t="s">
        <v>62</v>
      </c>
      <c r="B67" s="34" t="s">
        <v>162</v>
      </c>
      <c r="C67" s="42">
        <v>35</v>
      </c>
      <c r="D67" s="92">
        <v>0</v>
      </c>
      <c r="E67" s="93">
        <f t="shared" si="7"/>
        <v>0</v>
      </c>
      <c r="F67" s="45"/>
    </row>
    <row r="68" spans="1:6" s="5" customFormat="1" ht="14.1" customHeight="1" x14ac:dyDescent="0.3">
      <c r="A68" s="33" t="s">
        <v>63</v>
      </c>
      <c r="B68" s="34" t="s">
        <v>162</v>
      </c>
      <c r="C68" s="42">
        <v>5</v>
      </c>
      <c r="D68" s="92">
        <v>0</v>
      </c>
      <c r="E68" s="93">
        <f t="shared" si="7"/>
        <v>0</v>
      </c>
      <c r="F68" s="45"/>
    </row>
    <row r="69" spans="1:6" s="5" customFormat="1" ht="14.1" customHeight="1" x14ac:dyDescent="0.3">
      <c r="A69" s="33" t="s">
        <v>64</v>
      </c>
      <c r="B69" s="34" t="s">
        <v>162</v>
      </c>
      <c r="C69" s="42">
        <v>1</v>
      </c>
      <c r="D69" s="92">
        <v>0</v>
      </c>
      <c r="E69" s="93">
        <f t="shared" si="7"/>
        <v>0</v>
      </c>
      <c r="F69" s="45"/>
    </row>
    <row r="70" spans="1:6" s="5" customFormat="1" ht="14.1" customHeight="1" x14ac:dyDescent="0.3">
      <c r="A70" s="33" t="s">
        <v>65</v>
      </c>
      <c r="B70" s="34" t="s">
        <v>162</v>
      </c>
      <c r="C70" s="42">
        <v>1</v>
      </c>
      <c r="D70" s="92">
        <v>0</v>
      </c>
      <c r="E70" s="93">
        <f t="shared" si="7"/>
        <v>0</v>
      </c>
      <c r="F70" s="45"/>
    </row>
    <row r="71" spans="1:6" s="5" customFormat="1" ht="14.1" customHeight="1" x14ac:dyDescent="0.3">
      <c r="A71" s="33" t="s">
        <v>66</v>
      </c>
      <c r="B71" s="34" t="s">
        <v>162</v>
      </c>
      <c r="C71" s="42">
        <v>1</v>
      </c>
      <c r="D71" s="92">
        <v>0</v>
      </c>
      <c r="E71" s="93">
        <f t="shared" si="7"/>
        <v>0</v>
      </c>
      <c r="F71" s="45"/>
    </row>
    <row r="72" spans="1:6" s="5" customFormat="1" ht="14.1" customHeight="1" x14ac:dyDescent="0.3">
      <c r="A72" s="33" t="s">
        <v>67</v>
      </c>
      <c r="B72" s="34" t="s">
        <v>162</v>
      </c>
      <c r="C72" s="42">
        <v>1</v>
      </c>
      <c r="D72" s="92">
        <v>0</v>
      </c>
      <c r="E72" s="93">
        <f t="shared" si="7"/>
        <v>0</v>
      </c>
      <c r="F72" s="45"/>
    </row>
    <row r="73" spans="1:6" s="5" customFormat="1" ht="14.1" customHeight="1" x14ac:dyDescent="0.3">
      <c r="A73" s="65"/>
      <c r="B73" s="37"/>
      <c r="C73" s="66"/>
      <c r="D73" s="43"/>
      <c r="E73" s="91">
        <f>SUM(E65:E72)</f>
        <v>0</v>
      </c>
      <c r="F73" s="53"/>
    </row>
    <row r="74" spans="1:6" s="5" customFormat="1" ht="14.1" customHeight="1" x14ac:dyDescent="0.3">
      <c r="A74" s="331" t="s">
        <v>68</v>
      </c>
      <c r="B74" s="378"/>
      <c r="C74" s="378"/>
      <c r="D74" s="378"/>
      <c r="E74" s="378"/>
      <c r="F74" s="340"/>
    </row>
    <row r="75" spans="1:6" s="5" customFormat="1" ht="14.1" customHeight="1" x14ac:dyDescent="0.3">
      <c r="A75" s="33" t="s">
        <v>257</v>
      </c>
      <c r="B75" s="34" t="s">
        <v>162</v>
      </c>
      <c r="C75" s="42">
        <v>1</v>
      </c>
      <c r="D75" s="92">
        <v>0</v>
      </c>
      <c r="E75" s="93">
        <f>C75*D75</f>
        <v>0</v>
      </c>
      <c r="F75" s="45"/>
    </row>
    <row r="76" spans="1:6" s="5" customFormat="1" ht="14.1" customHeight="1" x14ac:dyDescent="0.3">
      <c r="A76" s="33" t="s">
        <v>69</v>
      </c>
      <c r="B76" s="34" t="s">
        <v>162</v>
      </c>
      <c r="C76" s="42">
        <v>20</v>
      </c>
      <c r="D76" s="92">
        <v>0</v>
      </c>
      <c r="E76" s="93">
        <f t="shared" ref="E76:E97" si="8">C76*D76</f>
        <v>0</v>
      </c>
      <c r="F76" s="45"/>
    </row>
    <row r="77" spans="1:6" s="5" customFormat="1" ht="14.1" customHeight="1" x14ac:dyDescent="0.3">
      <c r="A77" s="33" t="s">
        <v>70</v>
      </c>
      <c r="B77" s="34" t="s">
        <v>162</v>
      </c>
      <c r="C77" s="42">
        <v>1</v>
      </c>
      <c r="D77" s="92">
        <v>0</v>
      </c>
      <c r="E77" s="93">
        <f t="shared" si="8"/>
        <v>0</v>
      </c>
      <c r="F77" s="45"/>
    </row>
    <row r="78" spans="1:6" s="5" customFormat="1" ht="14.1" customHeight="1" x14ac:dyDescent="0.3">
      <c r="A78" s="33" t="s">
        <v>71</v>
      </c>
      <c r="B78" s="34" t="s">
        <v>162</v>
      </c>
      <c r="C78" s="42">
        <v>1</v>
      </c>
      <c r="D78" s="92">
        <v>0</v>
      </c>
      <c r="E78" s="93">
        <f t="shared" si="8"/>
        <v>0</v>
      </c>
      <c r="F78" s="45"/>
    </row>
    <row r="79" spans="1:6" s="5" customFormat="1" ht="14.1" customHeight="1" x14ac:dyDescent="0.3">
      <c r="A79" s="33" t="s">
        <v>72</v>
      </c>
      <c r="B79" s="34" t="s">
        <v>162</v>
      </c>
      <c r="C79" s="42">
        <v>1</v>
      </c>
      <c r="D79" s="92">
        <v>0</v>
      </c>
      <c r="E79" s="93">
        <f t="shared" si="8"/>
        <v>0</v>
      </c>
      <c r="F79" s="45"/>
    </row>
    <row r="80" spans="1:6" s="5" customFormat="1" ht="14.1" customHeight="1" x14ac:dyDescent="0.3">
      <c r="A80" s="33" t="s">
        <v>73</v>
      </c>
      <c r="B80" s="34" t="s">
        <v>162</v>
      </c>
      <c r="C80" s="42">
        <v>1</v>
      </c>
      <c r="D80" s="92">
        <v>0</v>
      </c>
      <c r="E80" s="93">
        <f t="shared" si="8"/>
        <v>0</v>
      </c>
      <c r="F80" s="45"/>
    </row>
    <row r="81" spans="1:6" s="5" customFormat="1" ht="14.1" customHeight="1" x14ac:dyDescent="0.3">
      <c r="A81" s="33" t="s">
        <v>74</v>
      </c>
      <c r="B81" s="34" t="s">
        <v>162</v>
      </c>
      <c r="C81" s="42">
        <v>1</v>
      </c>
      <c r="D81" s="92">
        <v>0</v>
      </c>
      <c r="E81" s="93">
        <f t="shared" si="8"/>
        <v>0</v>
      </c>
      <c r="F81" s="45"/>
    </row>
    <row r="82" spans="1:6" s="5" customFormat="1" ht="14.1" customHeight="1" x14ac:dyDescent="0.3">
      <c r="A82" s="33" t="s">
        <v>75</v>
      </c>
      <c r="B82" s="34" t="s">
        <v>162</v>
      </c>
      <c r="C82" s="42">
        <v>1</v>
      </c>
      <c r="D82" s="92">
        <v>0</v>
      </c>
      <c r="E82" s="93">
        <f t="shared" si="8"/>
        <v>0</v>
      </c>
      <c r="F82" s="45"/>
    </row>
    <row r="83" spans="1:6" s="5" customFormat="1" ht="14.1" customHeight="1" x14ac:dyDescent="0.3">
      <c r="A83" s="33" t="s">
        <v>76</v>
      </c>
      <c r="B83" s="34" t="s">
        <v>162</v>
      </c>
      <c r="C83" s="42">
        <v>10</v>
      </c>
      <c r="D83" s="92">
        <v>0</v>
      </c>
      <c r="E83" s="93">
        <f t="shared" si="8"/>
        <v>0</v>
      </c>
      <c r="F83" s="45"/>
    </row>
    <row r="84" spans="1:6" s="5" customFormat="1" ht="14.1" customHeight="1" x14ac:dyDescent="0.3">
      <c r="A84" s="33" t="s">
        <v>77</v>
      </c>
      <c r="B84" s="34" t="s">
        <v>162</v>
      </c>
      <c r="C84" s="42">
        <v>1</v>
      </c>
      <c r="D84" s="92">
        <v>0</v>
      </c>
      <c r="E84" s="93">
        <f t="shared" si="8"/>
        <v>0</v>
      </c>
      <c r="F84" s="45"/>
    </row>
    <row r="85" spans="1:6" s="5" customFormat="1" ht="14.1" customHeight="1" x14ac:dyDescent="0.3">
      <c r="A85" s="33" t="s">
        <v>78</v>
      </c>
      <c r="B85" s="34" t="s">
        <v>162</v>
      </c>
      <c r="C85" s="42">
        <v>1</v>
      </c>
      <c r="D85" s="92">
        <v>0</v>
      </c>
      <c r="E85" s="93">
        <f t="shared" si="8"/>
        <v>0</v>
      </c>
      <c r="F85" s="45"/>
    </row>
    <row r="86" spans="1:6" s="5" customFormat="1" ht="14.1" customHeight="1" x14ac:dyDescent="0.3">
      <c r="A86" s="33" t="s">
        <v>79</v>
      </c>
      <c r="B86" s="34" t="s">
        <v>162</v>
      </c>
      <c r="C86" s="42">
        <v>3</v>
      </c>
      <c r="D86" s="92">
        <v>0</v>
      </c>
      <c r="E86" s="93">
        <f t="shared" si="8"/>
        <v>0</v>
      </c>
      <c r="F86" s="45"/>
    </row>
    <row r="87" spans="1:6" s="5" customFormat="1" ht="14.1" customHeight="1" x14ac:dyDescent="0.3">
      <c r="A87" s="33" t="s">
        <v>80</v>
      </c>
      <c r="B87" s="34" t="s">
        <v>162</v>
      </c>
      <c r="C87" s="42">
        <v>5</v>
      </c>
      <c r="D87" s="92">
        <v>0</v>
      </c>
      <c r="E87" s="93">
        <f t="shared" si="8"/>
        <v>0</v>
      </c>
      <c r="F87" s="45"/>
    </row>
    <row r="88" spans="1:6" s="5" customFormat="1" ht="14.1" customHeight="1" x14ac:dyDescent="0.3">
      <c r="A88" s="33" t="s">
        <v>81</v>
      </c>
      <c r="B88" s="34" t="s">
        <v>162</v>
      </c>
      <c r="C88" s="42">
        <v>1</v>
      </c>
      <c r="D88" s="92">
        <v>0</v>
      </c>
      <c r="E88" s="93">
        <f t="shared" si="8"/>
        <v>0</v>
      </c>
      <c r="F88" s="45"/>
    </row>
    <row r="89" spans="1:6" s="5" customFormat="1" ht="14.1" customHeight="1" x14ac:dyDescent="0.3">
      <c r="A89" s="33" t="s">
        <v>82</v>
      </c>
      <c r="B89" s="34" t="s">
        <v>162</v>
      </c>
      <c r="C89" s="42">
        <v>3</v>
      </c>
      <c r="D89" s="92">
        <v>0</v>
      </c>
      <c r="E89" s="93">
        <f t="shared" si="8"/>
        <v>0</v>
      </c>
      <c r="F89" s="45"/>
    </row>
    <row r="90" spans="1:6" s="5" customFormat="1" ht="14.1" customHeight="1" x14ac:dyDescent="0.3">
      <c r="A90" s="33" t="s">
        <v>258</v>
      </c>
      <c r="B90" s="34" t="s">
        <v>162</v>
      </c>
      <c r="C90" s="42">
        <v>1</v>
      </c>
      <c r="D90" s="92">
        <v>0</v>
      </c>
      <c r="E90" s="93">
        <f t="shared" si="8"/>
        <v>0</v>
      </c>
      <c r="F90" s="45"/>
    </row>
    <row r="91" spans="1:6" s="5" customFormat="1" ht="14.1" customHeight="1" x14ac:dyDescent="0.3">
      <c r="A91" s="33" t="s">
        <v>259</v>
      </c>
      <c r="B91" s="34" t="s">
        <v>162</v>
      </c>
      <c r="C91" s="42">
        <v>1</v>
      </c>
      <c r="D91" s="92">
        <v>0</v>
      </c>
      <c r="E91" s="93">
        <f t="shared" si="8"/>
        <v>0</v>
      </c>
      <c r="F91" s="45"/>
    </row>
    <row r="92" spans="1:6" s="5" customFormat="1" ht="14.1" customHeight="1" x14ac:dyDescent="0.3">
      <c r="A92" s="36" t="s">
        <v>188</v>
      </c>
      <c r="B92" s="34" t="s">
        <v>162</v>
      </c>
      <c r="C92" s="42">
        <v>1</v>
      </c>
      <c r="D92" s="92">
        <v>0</v>
      </c>
      <c r="E92" s="93">
        <f t="shared" si="8"/>
        <v>0</v>
      </c>
      <c r="F92" s="45"/>
    </row>
    <row r="93" spans="1:6" s="5" customFormat="1" ht="14.1" customHeight="1" x14ac:dyDescent="0.3">
      <c r="A93" s="36" t="s">
        <v>83</v>
      </c>
      <c r="B93" s="34" t="s">
        <v>162</v>
      </c>
      <c r="C93" s="42">
        <v>1</v>
      </c>
      <c r="D93" s="92">
        <v>0</v>
      </c>
      <c r="E93" s="93">
        <f t="shared" si="8"/>
        <v>0</v>
      </c>
      <c r="F93" s="45"/>
    </row>
    <row r="94" spans="1:6" s="5" customFormat="1" ht="14.1" customHeight="1" x14ac:dyDescent="0.3">
      <c r="A94" s="36" t="s">
        <v>260</v>
      </c>
      <c r="B94" s="34" t="s">
        <v>162</v>
      </c>
      <c r="C94" s="42">
        <v>1</v>
      </c>
      <c r="D94" s="92">
        <v>0</v>
      </c>
      <c r="E94" s="93">
        <f t="shared" si="8"/>
        <v>0</v>
      </c>
      <c r="F94" s="45"/>
    </row>
    <row r="95" spans="1:6" s="5" customFormat="1" ht="14.1" customHeight="1" x14ac:dyDescent="0.3">
      <c r="A95" s="36" t="s">
        <v>189</v>
      </c>
      <c r="B95" s="34" t="s">
        <v>162</v>
      </c>
      <c r="C95" s="42">
        <v>1</v>
      </c>
      <c r="D95" s="92">
        <v>0</v>
      </c>
      <c r="E95" s="93">
        <f t="shared" si="8"/>
        <v>0</v>
      </c>
      <c r="F95" s="45"/>
    </row>
    <row r="96" spans="1:6" s="5" customFormat="1" ht="14.1" customHeight="1" x14ac:dyDescent="0.3">
      <c r="A96" s="36" t="s">
        <v>84</v>
      </c>
      <c r="B96" s="34" t="s">
        <v>162</v>
      </c>
      <c r="C96" s="42">
        <v>1</v>
      </c>
      <c r="D96" s="92">
        <v>0</v>
      </c>
      <c r="E96" s="93">
        <f t="shared" si="8"/>
        <v>0</v>
      </c>
      <c r="F96" s="45"/>
    </row>
    <row r="97" spans="1:6" s="5" customFormat="1" ht="14.1" customHeight="1" x14ac:dyDescent="0.3">
      <c r="A97" s="36" t="s">
        <v>85</v>
      </c>
      <c r="B97" s="34" t="s">
        <v>162</v>
      </c>
      <c r="C97" s="42">
        <v>1</v>
      </c>
      <c r="D97" s="92">
        <v>0</v>
      </c>
      <c r="E97" s="93">
        <f t="shared" si="8"/>
        <v>0</v>
      </c>
      <c r="F97" s="45"/>
    </row>
    <row r="98" spans="1:6" s="5" customFormat="1" ht="14.1" customHeight="1" x14ac:dyDescent="0.3">
      <c r="A98" s="67"/>
      <c r="B98" s="37"/>
      <c r="C98" s="44"/>
      <c r="D98" s="43"/>
      <c r="E98" s="91">
        <f>SUM(E75:E97)</f>
        <v>0</v>
      </c>
      <c r="F98" s="53"/>
    </row>
    <row r="99" spans="1:6" s="5" customFormat="1" ht="14.1" customHeight="1" x14ac:dyDescent="0.3">
      <c r="A99" s="331" t="s">
        <v>86</v>
      </c>
      <c r="B99" s="378"/>
      <c r="C99" s="378"/>
      <c r="D99" s="378"/>
      <c r="E99" s="378"/>
      <c r="F99" s="340"/>
    </row>
    <row r="100" spans="1:6" s="5" customFormat="1" ht="14.1" customHeight="1" x14ac:dyDescent="0.3">
      <c r="A100" s="33" t="s">
        <v>87</v>
      </c>
      <c r="B100" s="34" t="s">
        <v>162</v>
      </c>
      <c r="C100" s="42">
        <v>20</v>
      </c>
      <c r="D100" s="92">
        <v>0</v>
      </c>
      <c r="E100" s="93">
        <f t="shared" ref="E100:E105" si="9">C100*D100</f>
        <v>0</v>
      </c>
      <c r="F100" s="45"/>
    </row>
    <row r="101" spans="1:6" s="5" customFormat="1" ht="14.1" customHeight="1" x14ac:dyDescent="0.3">
      <c r="A101" s="33" t="s">
        <v>88</v>
      </c>
      <c r="B101" s="34" t="s">
        <v>162</v>
      </c>
      <c r="C101" s="42">
        <v>20</v>
      </c>
      <c r="D101" s="92">
        <v>0</v>
      </c>
      <c r="E101" s="93">
        <f t="shared" si="9"/>
        <v>0</v>
      </c>
      <c r="F101" s="45"/>
    </row>
    <row r="102" spans="1:6" s="5" customFormat="1" ht="14.1" customHeight="1" x14ac:dyDescent="0.3">
      <c r="A102" s="33" t="s">
        <v>89</v>
      </c>
      <c r="B102" s="34" t="s">
        <v>162</v>
      </c>
      <c r="C102" s="42">
        <v>60</v>
      </c>
      <c r="D102" s="92">
        <v>0</v>
      </c>
      <c r="E102" s="93">
        <f t="shared" si="9"/>
        <v>0</v>
      </c>
      <c r="F102" s="45"/>
    </row>
    <row r="103" spans="1:6" s="5" customFormat="1" ht="14.1" customHeight="1" x14ac:dyDescent="0.3">
      <c r="A103" s="33" t="s">
        <v>90</v>
      </c>
      <c r="B103" s="34" t="s">
        <v>162</v>
      </c>
      <c r="C103" s="42">
        <v>1</v>
      </c>
      <c r="D103" s="92">
        <v>0</v>
      </c>
      <c r="E103" s="93">
        <f t="shared" si="9"/>
        <v>0</v>
      </c>
      <c r="F103" s="45"/>
    </row>
    <row r="104" spans="1:6" s="5" customFormat="1" ht="14.1" customHeight="1" x14ac:dyDescent="0.3">
      <c r="A104" s="33" t="s">
        <v>91</v>
      </c>
      <c r="B104" s="34" t="s">
        <v>162</v>
      </c>
      <c r="C104" s="42">
        <v>10</v>
      </c>
      <c r="D104" s="92">
        <v>0</v>
      </c>
      <c r="E104" s="93">
        <f t="shared" si="9"/>
        <v>0</v>
      </c>
      <c r="F104" s="45"/>
    </row>
    <row r="105" spans="1:6" s="5" customFormat="1" ht="14.1" customHeight="1" x14ac:dyDescent="0.3">
      <c r="A105" s="33" t="s">
        <v>92</v>
      </c>
      <c r="B105" s="34" t="s">
        <v>162</v>
      </c>
      <c r="C105" s="42">
        <v>10</v>
      </c>
      <c r="D105" s="92">
        <v>0</v>
      </c>
      <c r="E105" s="93">
        <f t="shared" si="9"/>
        <v>0</v>
      </c>
      <c r="F105" s="45"/>
    </row>
    <row r="106" spans="1:6" s="5" customFormat="1" ht="14.1" customHeight="1" x14ac:dyDescent="0.3">
      <c r="A106" s="39"/>
      <c r="B106" s="37"/>
      <c r="C106" s="44"/>
      <c r="D106" s="43"/>
      <c r="E106" s="91">
        <f>SUM(E100:E105)</f>
        <v>0</v>
      </c>
      <c r="F106" s="53"/>
    </row>
    <row r="107" spans="1:6" s="5" customFormat="1" ht="14.1" customHeight="1" x14ac:dyDescent="0.3">
      <c r="A107" s="331" t="s">
        <v>93</v>
      </c>
      <c r="B107" s="332"/>
      <c r="C107" s="332"/>
      <c r="D107" s="341"/>
      <c r="E107" s="341"/>
      <c r="F107" s="340"/>
    </row>
    <row r="108" spans="1:6" s="5" customFormat="1" ht="14.1" customHeight="1" x14ac:dyDescent="0.3">
      <c r="A108" s="33" t="s">
        <v>94</v>
      </c>
      <c r="B108" s="34" t="s">
        <v>95</v>
      </c>
      <c r="C108" s="42">
        <v>1</v>
      </c>
      <c r="D108" s="92">
        <v>0</v>
      </c>
      <c r="E108" s="93">
        <f>C108*D108</f>
        <v>0</v>
      </c>
      <c r="F108" s="68"/>
    </row>
    <row r="109" spans="1:6" s="5" customFormat="1" ht="14.1" customHeight="1" x14ac:dyDescent="0.3">
      <c r="A109" s="33" t="s">
        <v>96</v>
      </c>
      <c r="B109" s="34" t="s">
        <v>95</v>
      </c>
      <c r="C109" s="42">
        <v>1</v>
      </c>
      <c r="D109" s="92">
        <v>0</v>
      </c>
      <c r="E109" s="93">
        <f t="shared" ref="E109:E115" si="10">C109*D109</f>
        <v>0</v>
      </c>
      <c r="F109" s="68"/>
    </row>
    <row r="110" spans="1:6" s="5" customFormat="1" ht="14.1" customHeight="1" x14ac:dyDescent="0.3">
      <c r="A110" s="33" t="s">
        <v>97</v>
      </c>
      <c r="B110" s="34" t="s">
        <v>95</v>
      </c>
      <c r="C110" s="42">
        <v>12</v>
      </c>
      <c r="D110" s="92">
        <v>0</v>
      </c>
      <c r="E110" s="93">
        <f t="shared" si="10"/>
        <v>0</v>
      </c>
      <c r="F110" s="68"/>
    </row>
    <row r="111" spans="1:6" s="5" customFormat="1" ht="14.1" customHeight="1" x14ac:dyDescent="0.3">
      <c r="A111" s="33" t="s">
        <v>98</v>
      </c>
      <c r="B111" s="34" t="s">
        <v>95</v>
      </c>
      <c r="C111" s="42">
        <v>1</v>
      </c>
      <c r="D111" s="92">
        <v>0</v>
      </c>
      <c r="E111" s="93">
        <f t="shared" si="10"/>
        <v>0</v>
      </c>
      <c r="F111" s="68"/>
    </row>
    <row r="112" spans="1:6" s="5" customFormat="1" ht="14.1" customHeight="1" x14ac:dyDescent="0.3">
      <c r="A112" s="33" t="s">
        <v>99</v>
      </c>
      <c r="B112" s="34" t="s">
        <v>95</v>
      </c>
      <c r="C112" s="42">
        <v>1</v>
      </c>
      <c r="D112" s="92">
        <v>0</v>
      </c>
      <c r="E112" s="93">
        <f t="shared" si="10"/>
        <v>0</v>
      </c>
      <c r="F112" s="68"/>
    </row>
    <row r="113" spans="1:6" s="5" customFormat="1" ht="14.1" customHeight="1" x14ac:dyDescent="0.3">
      <c r="A113" s="33" t="s">
        <v>100</v>
      </c>
      <c r="B113" s="34" t="s">
        <v>95</v>
      </c>
      <c r="C113" s="42">
        <v>6</v>
      </c>
      <c r="D113" s="92">
        <v>0</v>
      </c>
      <c r="E113" s="93">
        <f t="shared" si="10"/>
        <v>0</v>
      </c>
      <c r="F113" s="68"/>
    </row>
    <row r="114" spans="1:6" s="5" customFormat="1" ht="14.1" customHeight="1" x14ac:dyDescent="0.3">
      <c r="A114" s="33" t="s">
        <v>101</v>
      </c>
      <c r="B114" s="34" t="s">
        <v>95</v>
      </c>
      <c r="C114" s="42">
        <v>1</v>
      </c>
      <c r="D114" s="92">
        <v>0</v>
      </c>
      <c r="E114" s="93">
        <f t="shared" si="10"/>
        <v>0</v>
      </c>
      <c r="F114" s="68"/>
    </row>
    <row r="115" spans="1:6" s="5" customFormat="1" ht="14.1" customHeight="1" x14ac:dyDescent="0.3">
      <c r="A115" s="33" t="s">
        <v>102</v>
      </c>
      <c r="B115" s="34" t="s">
        <v>95</v>
      </c>
      <c r="C115" s="42">
        <v>1</v>
      </c>
      <c r="D115" s="92">
        <v>0</v>
      </c>
      <c r="E115" s="93">
        <f t="shared" si="10"/>
        <v>0</v>
      </c>
      <c r="F115" s="68"/>
    </row>
    <row r="116" spans="1:6" s="5" customFormat="1" ht="14.1" customHeight="1" x14ac:dyDescent="0.3">
      <c r="A116" s="33"/>
      <c r="B116" s="34"/>
      <c r="C116" s="69"/>
      <c r="D116" s="52"/>
      <c r="E116" s="91">
        <f>SUM(E108:E115)</f>
        <v>0</v>
      </c>
      <c r="F116" s="53"/>
    </row>
    <row r="117" spans="1:6" s="5" customFormat="1" ht="14.1" customHeight="1" x14ac:dyDescent="0.3">
      <c r="A117" s="331" t="s">
        <v>103</v>
      </c>
      <c r="B117" s="378"/>
      <c r="C117" s="378"/>
      <c r="D117" s="378"/>
      <c r="E117" s="378"/>
      <c r="F117" s="339"/>
    </row>
    <row r="118" spans="1:6" s="5" customFormat="1" ht="14.1" customHeight="1" x14ac:dyDescent="0.3">
      <c r="A118" s="62" t="s">
        <v>104</v>
      </c>
      <c r="B118" s="34" t="s">
        <v>162</v>
      </c>
      <c r="C118" s="48">
        <v>1</v>
      </c>
      <c r="D118" s="92">
        <v>0</v>
      </c>
      <c r="E118" s="93">
        <f t="shared" ref="E118:E123" si="11">C118*D118</f>
        <v>0</v>
      </c>
      <c r="F118" s="45"/>
    </row>
    <row r="119" spans="1:6" s="5" customFormat="1" ht="14.1" customHeight="1" x14ac:dyDescent="0.3">
      <c r="A119" s="62" t="s">
        <v>105</v>
      </c>
      <c r="B119" s="34" t="s">
        <v>162</v>
      </c>
      <c r="C119" s="48">
        <v>1</v>
      </c>
      <c r="D119" s="92">
        <v>0</v>
      </c>
      <c r="E119" s="93">
        <f t="shared" si="11"/>
        <v>0</v>
      </c>
      <c r="F119" s="45"/>
    </row>
    <row r="120" spans="1:6" s="5" customFormat="1" ht="14.1" customHeight="1" x14ac:dyDescent="0.3">
      <c r="A120" s="62" t="s">
        <v>106</v>
      </c>
      <c r="B120" s="34" t="s">
        <v>162</v>
      </c>
      <c r="C120" s="48">
        <v>1</v>
      </c>
      <c r="D120" s="92">
        <v>0</v>
      </c>
      <c r="E120" s="93">
        <f t="shared" si="11"/>
        <v>0</v>
      </c>
      <c r="F120" s="45"/>
    </row>
    <row r="121" spans="1:6" s="5" customFormat="1" ht="14.1" customHeight="1" x14ac:dyDescent="0.3">
      <c r="A121" s="62" t="s">
        <v>107</v>
      </c>
      <c r="B121" s="34" t="s">
        <v>162</v>
      </c>
      <c r="C121" s="48">
        <v>1</v>
      </c>
      <c r="D121" s="92">
        <v>0</v>
      </c>
      <c r="E121" s="93">
        <f t="shared" si="11"/>
        <v>0</v>
      </c>
      <c r="F121" s="45"/>
    </row>
    <row r="122" spans="1:6" s="5" customFormat="1" ht="14.1" customHeight="1" x14ac:dyDescent="0.3">
      <c r="A122" s="62" t="s">
        <v>108</v>
      </c>
      <c r="B122" s="34" t="s">
        <v>162</v>
      </c>
      <c r="C122" s="48">
        <v>1</v>
      </c>
      <c r="D122" s="92">
        <v>0</v>
      </c>
      <c r="E122" s="93">
        <f t="shared" si="11"/>
        <v>0</v>
      </c>
      <c r="F122" s="45"/>
    </row>
    <row r="123" spans="1:6" s="5" customFormat="1" ht="14.1" customHeight="1" x14ac:dyDescent="0.3">
      <c r="A123" s="62" t="s">
        <v>109</v>
      </c>
      <c r="B123" s="34" t="s">
        <v>162</v>
      </c>
      <c r="C123" s="48">
        <v>1</v>
      </c>
      <c r="D123" s="92">
        <v>0</v>
      </c>
      <c r="E123" s="93">
        <f t="shared" si="11"/>
        <v>0</v>
      </c>
      <c r="F123" s="45"/>
    </row>
    <row r="124" spans="1:6" s="5" customFormat="1" ht="14.1" customHeight="1" x14ac:dyDescent="0.3">
      <c r="A124" s="39"/>
      <c r="B124" s="37"/>
      <c r="C124" s="44"/>
      <c r="D124" s="43"/>
      <c r="E124" s="91">
        <f>SUM(E118:E123)</f>
        <v>0</v>
      </c>
      <c r="F124" s="53"/>
    </row>
    <row r="125" spans="1:6" s="5" customFormat="1" ht="14.1" customHeight="1" x14ac:dyDescent="0.3">
      <c r="A125" s="331" t="s">
        <v>110</v>
      </c>
      <c r="B125" s="378"/>
      <c r="C125" s="378"/>
      <c r="D125" s="378"/>
      <c r="E125" s="378"/>
      <c r="F125" s="340"/>
    </row>
    <row r="126" spans="1:6" s="5" customFormat="1" ht="14.1" customHeight="1" x14ac:dyDescent="0.3">
      <c r="A126" s="62" t="s">
        <v>111</v>
      </c>
      <c r="B126" s="34" t="s">
        <v>162</v>
      </c>
      <c r="C126" s="63">
        <v>10</v>
      </c>
      <c r="D126" s="92">
        <v>0</v>
      </c>
      <c r="E126" s="93">
        <f t="shared" ref="E126:E131" si="12">C126*D126</f>
        <v>0</v>
      </c>
      <c r="F126" s="45"/>
    </row>
    <row r="127" spans="1:6" s="5" customFormat="1" ht="14.1" customHeight="1" x14ac:dyDescent="0.3">
      <c r="A127" s="62" t="s">
        <v>112</v>
      </c>
      <c r="B127" s="34" t="s">
        <v>162</v>
      </c>
      <c r="C127" s="63">
        <v>120</v>
      </c>
      <c r="D127" s="92">
        <v>0</v>
      </c>
      <c r="E127" s="93">
        <f t="shared" si="12"/>
        <v>0</v>
      </c>
      <c r="F127" s="45"/>
    </row>
    <row r="128" spans="1:6" s="5" customFormat="1" ht="14.1" customHeight="1" x14ac:dyDescent="0.3">
      <c r="A128" s="62" t="s">
        <v>113</v>
      </c>
      <c r="B128" s="34" t="s">
        <v>162</v>
      </c>
      <c r="C128" s="63">
        <v>28</v>
      </c>
      <c r="D128" s="92">
        <v>0</v>
      </c>
      <c r="E128" s="93">
        <f t="shared" si="12"/>
        <v>0</v>
      </c>
      <c r="F128" s="45"/>
    </row>
    <row r="129" spans="1:6" s="5" customFormat="1" ht="14.1" customHeight="1" x14ac:dyDescent="0.3">
      <c r="A129" s="62" t="s">
        <v>114</v>
      </c>
      <c r="B129" s="34" t="s">
        <v>162</v>
      </c>
      <c r="C129" s="63">
        <v>1</v>
      </c>
      <c r="D129" s="92">
        <v>0</v>
      </c>
      <c r="E129" s="93">
        <f t="shared" si="12"/>
        <v>0</v>
      </c>
      <c r="F129" s="45"/>
    </row>
    <row r="130" spans="1:6" s="5" customFormat="1" ht="14.1" customHeight="1" x14ac:dyDescent="0.3">
      <c r="A130" s="62" t="s">
        <v>115</v>
      </c>
      <c r="B130" s="34" t="s">
        <v>162</v>
      </c>
      <c r="C130" s="63">
        <v>1</v>
      </c>
      <c r="D130" s="92">
        <v>0</v>
      </c>
      <c r="E130" s="93">
        <f t="shared" si="12"/>
        <v>0</v>
      </c>
      <c r="F130" s="45"/>
    </row>
    <row r="131" spans="1:6" s="5" customFormat="1" ht="14.1" customHeight="1" x14ac:dyDescent="0.3">
      <c r="A131" s="62" t="s">
        <v>116</v>
      </c>
      <c r="B131" s="34" t="s">
        <v>162</v>
      </c>
      <c r="C131" s="63">
        <v>1</v>
      </c>
      <c r="D131" s="92">
        <v>0</v>
      </c>
      <c r="E131" s="93">
        <f t="shared" si="12"/>
        <v>0</v>
      </c>
      <c r="F131" s="45"/>
    </row>
    <row r="132" spans="1:6" s="5" customFormat="1" ht="14.1" customHeight="1" x14ac:dyDescent="0.3">
      <c r="A132" s="39"/>
      <c r="B132" s="37"/>
      <c r="C132" s="44"/>
      <c r="D132" s="43"/>
      <c r="E132" s="91">
        <f>SUM(E126:E131)</f>
        <v>0</v>
      </c>
      <c r="F132" s="53"/>
    </row>
    <row r="133" spans="1:6" s="5" customFormat="1" ht="14.1" customHeight="1" x14ac:dyDescent="0.3">
      <c r="A133" s="329" t="s">
        <v>5</v>
      </c>
      <c r="B133" s="329"/>
      <c r="C133" s="329"/>
      <c r="D133" s="329"/>
      <c r="E133" s="87">
        <f>E132+E124+E116+E106+E98+E73+E63+E55+E47+E37+E32+E24+E14</f>
        <v>0</v>
      </c>
      <c r="F133" s="41"/>
    </row>
    <row r="135" spans="1:6" ht="15" customHeight="1" x14ac:dyDescent="0.3">
      <c r="A135" s="347" t="s">
        <v>804</v>
      </c>
      <c r="B135" s="347"/>
      <c r="C135" s="347"/>
      <c r="D135" s="347"/>
      <c r="E135" s="347"/>
      <c r="F135" s="347"/>
    </row>
    <row r="136" spans="1:6" ht="45" customHeight="1" x14ac:dyDescent="0.2">
      <c r="A136" s="380" t="s">
        <v>776</v>
      </c>
      <c r="B136" s="381"/>
      <c r="C136" s="381"/>
      <c r="D136" s="381"/>
      <c r="E136" s="381"/>
      <c r="F136" s="382"/>
    </row>
    <row r="137" spans="1:6" x14ac:dyDescent="0.2">
      <c r="E137"/>
    </row>
    <row r="138" spans="1:6" ht="15" x14ac:dyDescent="0.3">
      <c r="A138" s="84" t="s">
        <v>154</v>
      </c>
      <c r="B138" s="84"/>
      <c r="C138" s="84"/>
      <c r="D138" s="84" t="s">
        <v>155</v>
      </c>
      <c r="E138"/>
    </row>
    <row r="139" spans="1:6" ht="15" x14ac:dyDescent="0.3">
      <c r="A139" s="13"/>
      <c r="B139" s="8"/>
      <c r="C139" s="8"/>
      <c r="E139"/>
    </row>
    <row r="140" spans="1:6" ht="18" x14ac:dyDescent="0.35">
      <c r="A140" s="15"/>
      <c r="B140" s="16"/>
      <c r="D140" s="17"/>
    </row>
  </sheetData>
  <sheetProtection algorithmName="SHA-512" hashValue="7KsRLBnActQ3uX0MS9ow0HUS4+7GN04ReMmQWq34nkcnART2ZiHi945XH39JooEDsNy7tP0rqUzqdpaNe1a37w==" saltValue="9DlcGXG/rvBE5C/9Sp+NRQ==" spinCount="100000" sheet="1" objects="1" scenarios="1" selectLockedCells="1"/>
  <mergeCells count="18">
    <mergeCell ref="A99:F99"/>
    <mergeCell ref="A136:F136"/>
    <mergeCell ref="A135:F135"/>
    <mergeCell ref="A48:F48"/>
    <mergeCell ref="A56:F56"/>
    <mergeCell ref="A117:F117"/>
    <mergeCell ref="A125:F125"/>
    <mergeCell ref="A133:D133"/>
    <mergeCell ref="A107:F107"/>
    <mergeCell ref="A38:F38"/>
    <mergeCell ref="A47:D47"/>
    <mergeCell ref="A2:F2"/>
    <mergeCell ref="A64:F64"/>
    <mergeCell ref="A74:F74"/>
    <mergeCell ref="A6:F6"/>
    <mergeCell ref="A15:F15"/>
    <mergeCell ref="A25:F25"/>
    <mergeCell ref="A33:F33"/>
  </mergeCells>
  <phoneticPr fontId="15" type="noConversion"/>
  <pageMargins left="1.17" right="0.75" top="1" bottom="1" header="0" footer="0"/>
  <pageSetup scale="54" orientation="portrait" r:id="rId1"/>
  <headerFooter alignWithMargins="0"/>
  <rowBreaks count="2" manualBreakCount="2">
    <brk id="47" max="16383" man="1"/>
    <brk id="9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opLeftCell="A13" zoomScaleNormal="100" zoomScaleSheetLayoutView="50" workbookViewId="0">
      <selection activeCell="D13" sqref="D13"/>
    </sheetView>
  </sheetViews>
  <sheetFormatPr defaultRowHeight="12.75" x14ac:dyDescent="0.2"/>
  <cols>
    <col min="1" max="1" width="45.140625" customWidth="1"/>
    <col min="3" max="3" width="12" style="81" customWidth="1"/>
    <col min="4" max="4" width="13.85546875" style="282" bestFit="1" customWidth="1"/>
    <col min="5" max="5" width="15.85546875" style="80" bestFit="1" customWidth="1"/>
    <col min="6" max="6" width="20.28515625" customWidth="1"/>
  </cols>
  <sheetData>
    <row r="1" spans="1:6" s="5" customFormat="1" ht="18" x14ac:dyDescent="0.35">
      <c r="A1" s="27" t="s">
        <v>6</v>
      </c>
      <c r="B1" s="60"/>
      <c r="D1" s="60"/>
      <c r="E1" s="12"/>
      <c r="F1" s="61"/>
    </row>
    <row r="2" spans="1:6" s="5" customFormat="1" ht="18" x14ac:dyDescent="0.35">
      <c r="A2" s="27" t="s">
        <v>117</v>
      </c>
      <c r="B2" s="60"/>
      <c r="D2" s="60"/>
      <c r="E2" s="12"/>
      <c r="F2" s="61"/>
    </row>
    <row r="3" spans="1:6" s="5" customFormat="1" ht="18" x14ac:dyDescent="0.35">
      <c r="A3" s="27"/>
      <c r="B3" s="60"/>
      <c r="D3" s="60"/>
      <c r="E3" s="12"/>
      <c r="F3" s="61"/>
    </row>
    <row r="4" spans="1:6" s="5" customFormat="1" ht="18" x14ac:dyDescent="0.35">
      <c r="A4" s="27"/>
      <c r="B4" s="60"/>
      <c r="D4" s="60"/>
      <c r="E4" s="12"/>
      <c r="F4" s="61"/>
    </row>
    <row r="5" spans="1:6" s="5" customFormat="1" ht="30" x14ac:dyDescent="0.3">
      <c r="A5" s="30" t="s">
        <v>156</v>
      </c>
      <c r="B5" s="30" t="s">
        <v>157</v>
      </c>
      <c r="C5" s="31" t="s">
        <v>158</v>
      </c>
      <c r="D5" s="32" t="s">
        <v>543</v>
      </c>
      <c r="E5" s="78" t="s">
        <v>160</v>
      </c>
      <c r="F5" s="31" t="s">
        <v>161</v>
      </c>
    </row>
    <row r="6" spans="1:6" s="5" customFormat="1" ht="14.1" customHeight="1" x14ac:dyDescent="0.3">
      <c r="A6" s="331" t="s">
        <v>118</v>
      </c>
      <c r="B6" s="332"/>
      <c r="C6" s="332"/>
      <c r="D6" s="338"/>
      <c r="E6" s="338"/>
      <c r="F6" s="340"/>
    </row>
    <row r="7" spans="1:6" s="5" customFormat="1" ht="14.25" customHeight="1" x14ac:dyDescent="0.3">
      <c r="A7" s="36" t="s">
        <v>120</v>
      </c>
      <c r="B7" s="34" t="s">
        <v>162</v>
      </c>
      <c r="C7" s="55">
        <v>250</v>
      </c>
      <c r="D7" s="277">
        <v>0</v>
      </c>
      <c r="E7" s="89">
        <f>C7*D7</f>
        <v>0</v>
      </c>
      <c r="F7" s="53"/>
    </row>
    <row r="8" spans="1:6" s="5" customFormat="1" ht="14.1" customHeight="1" x14ac:dyDescent="0.3">
      <c r="A8" s="36" t="s">
        <v>121</v>
      </c>
      <c r="B8" s="34" t="s">
        <v>162</v>
      </c>
      <c r="C8" s="55">
        <v>10</v>
      </c>
      <c r="D8" s="277">
        <v>0</v>
      </c>
      <c r="E8" s="89">
        <f t="shared" ref="E8:E9" si="0">C8*D8</f>
        <v>0</v>
      </c>
      <c r="F8" s="53"/>
    </row>
    <row r="9" spans="1:6" s="5" customFormat="1" ht="14.1" customHeight="1" x14ac:dyDescent="0.3">
      <c r="A9" s="36" t="s">
        <v>578</v>
      </c>
      <c r="B9" s="34" t="s">
        <v>162</v>
      </c>
      <c r="C9" s="55">
        <v>20</v>
      </c>
      <c r="D9" s="277">
        <v>0</v>
      </c>
      <c r="E9" s="89">
        <f t="shared" si="0"/>
        <v>0</v>
      </c>
      <c r="F9" s="53"/>
    </row>
    <row r="10" spans="1:6" s="5" customFormat="1" ht="14.1" customHeight="1" x14ac:dyDescent="0.3">
      <c r="A10" s="36"/>
      <c r="B10" s="34"/>
      <c r="C10" s="54"/>
      <c r="D10" s="59"/>
      <c r="E10" s="91">
        <f>SUM(E7:E9)</f>
        <v>0</v>
      </c>
      <c r="F10" s="53"/>
    </row>
    <row r="11" spans="1:6" s="5" customFormat="1" ht="14.1" customHeight="1" x14ac:dyDescent="0.3">
      <c r="A11" s="322" t="s">
        <v>122</v>
      </c>
      <c r="B11" s="322"/>
      <c r="C11" s="322"/>
      <c r="D11" s="390" t="s">
        <v>123</v>
      </c>
      <c r="E11" s="391"/>
      <c r="F11" s="392"/>
    </row>
    <row r="12" spans="1:6" s="5" customFormat="1" ht="14.1" customHeight="1" x14ac:dyDescent="0.3">
      <c r="A12" s="36" t="s">
        <v>124</v>
      </c>
      <c r="B12" s="34" t="s">
        <v>95</v>
      </c>
      <c r="C12" s="55">
        <v>70</v>
      </c>
      <c r="D12" s="98">
        <v>0</v>
      </c>
      <c r="E12" s="89">
        <f>C12*D12</f>
        <v>0</v>
      </c>
      <c r="F12" s="53"/>
    </row>
    <row r="13" spans="1:6" s="5" customFormat="1" ht="14.1" customHeight="1" x14ac:dyDescent="0.3">
      <c r="A13" s="36" t="s">
        <v>125</v>
      </c>
      <c r="B13" s="34" t="s">
        <v>162</v>
      </c>
      <c r="C13" s="55">
        <v>150</v>
      </c>
      <c r="D13" s="98">
        <v>0</v>
      </c>
      <c r="E13" s="89">
        <f t="shared" ref="E13:E21" si="1">C13*D13</f>
        <v>0</v>
      </c>
      <c r="F13" s="53"/>
    </row>
    <row r="14" spans="1:6" s="5" customFormat="1" ht="14.1" customHeight="1" x14ac:dyDescent="0.3">
      <c r="A14" s="36" t="s">
        <v>126</v>
      </c>
      <c r="B14" s="34" t="s">
        <v>162</v>
      </c>
      <c r="C14" s="55">
        <v>30</v>
      </c>
      <c r="D14" s="98">
        <v>0</v>
      </c>
      <c r="E14" s="89">
        <f t="shared" si="1"/>
        <v>0</v>
      </c>
      <c r="F14" s="53"/>
    </row>
    <row r="15" spans="1:6" s="5" customFormat="1" ht="14.1" customHeight="1" x14ac:dyDescent="0.3">
      <c r="A15" s="36" t="s">
        <v>127</v>
      </c>
      <c r="B15" s="34" t="s">
        <v>162</v>
      </c>
      <c r="C15" s="55">
        <v>600</v>
      </c>
      <c r="D15" s="98">
        <v>0</v>
      </c>
      <c r="E15" s="89">
        <f t="shared" si="1"/>
        <v>0</v>
      </c>
      <c r="F15" s="53"/>
    </row>
    <row r="16" spans="1:6" s="5" customFormat="1" ht="14.1" customHeight="1" x14ac:dyDescent="0.3">
      <c r="A16" s="36" t="s">
        <v>128</v>
      </c>
      <c r="B16" s="34" t="s">
        <v>162</v>
      </c>
      <c r="C16" s="55">
        <v>600</v>
      </c>
      <c r="D16" s="98">
        <v>0</v>
      </c>
      <c r="E16" s="89">
        <f t="shared" si="1"/>
        <v>0</v>
      </c>
      <c r="F16" s="53"/>
    </row>
    <row r="17" spans="1:6" s="5" customFormat="1" ht="14.1" customHeight="1" x14ac:dyDescent="0.3">
      <c r="A17" s="36" t="s">
        <v>129</v>
      </c>
      <c r="B17" s="34" t="s">
        <v>162</v>
      </c>
      <c r="C17" s="55">
        <v>30</v>
      </c>
      <c r="D17" s="98">
        <v>0</v>
      </c>
      <c r="E17" s="89">
        <f t="shared" si="1"/>
        <v>0</v>
      </c>
      <c r="F17" s="53"/>
    </row>
    <row r="18" spans="1:6" s="5" customFormat="1" ht="14.1" customHeight="1" x14ac:dyDescent="0.3">
      <c r="A18" s="36" t="s">
        <v>130</v>
      </c>
      <c r="B18" s="34" t="s">
        <v>162</v>
      </c>
      <c r="C18" s="55">
        <v>80</v>
      </c>
      <c r="D18" s="98">
        <v>0</v>
      </c>
      <c r="E18" s="89">
        <f t="shared" si="1"/>
        <v>0</v>
      </c>
      <c r="F18" s="53"/>
    </row>
    <row r="19" spans="1:6" s="5" customFormat="1" ht="14.1" customHeight="1" x14ac:dyDescent="0.3">
      <c r="A19" s="36" t="s">
        <v>131</v>
      </c>
      <c r="B19" s="34" t="s">
        <v>162</v>
      </c>
      <c r="C19" s="55">
        <v>40</v>
      </c>
      <c r="D19" s="98">
        <v>0</v>
      </c>
      <c r="E19" s="89">
        <f t="shared" si="1"/>
        <v>0</v>
      </c>
      <c r="F19" s="53"/>
    </row>
    <row r="20" spans="1:6" s="5" customFormat="1" ht="14.1" customHeight="1" x14ac:dyDescent="0.3">
      <c r="A20" s="36" t="s">
        <v>132</v>
      </c>
      <c r="B20" s="34" t="s">
        <v>162</v>
      </c>
      <c r="C20" s="55">
        <v>30</v>
      </c>
      <c r="D20" s="98">
        <v>0</v>
      </c>
      <c r="E20" s="89">
        <f t="shared" si="1"/>
        <v>0</v>
      </c>
      <c r="F20" s="53"/>
    </row>
    <row r="21" spans="1:6" s="5" customFormat="1" ht="14.1" customHeight="1" x14ac:dyDescent="0.3">
      <c r="A21" s="36" t="s">
        <v>133</v>
      </c>
      <c r="B21" s="34" t="s">
        <v>162</v>
      </c>
      <c r="C21" s="55">
        <v>30</v>
      </c>
      <c r="D21" s="98">
        <v>0</v>
      </c>
      <c r="E21" s="89">
        <f t="shared" si="1"/>
        <v>0</v>
      </c>
      <c r="F21" s="53"/>
    </row>
    <row r="22" spans="1:6" s="5" customFormat="1" ht="14.1" customHeight="1" x14ac:dyDescent="0.3">
      <c r="A22" s="56"/>
      <c r="B22" s="57"/>
      <c r="C22" s="37"/>
      <c r="D22" s="278"/>
      <c r="E22" s="91">
        <f>SUM(E12:E21)</f>
        <v>0</v>
      </c>
      <c r="F22" s="41"/>
    </row>
    <row r="23" spans="1:6" s="5" customFormat="1" ht="14.1" customHeight="1" x14ac:dyDescent="0.3">
      <c r="A23" s="331" t="s">
        <v>134</v>
      </c>
      <c r="B23" s="332"/>
      <c r="C23" s="332"/>
      <c r="D23" s="332"/>
      <c r="E23" s="332"/>
      <c r="F23" s="333"/>
    </row>
    <row r="24" spans="1:6" s="5" customFormat="1" ht="14.1" customHeight="1" x14ac:dyDescent="0.3">
      <c r="A24" s="36" t="s">
        <v>135</v>
      </c>
      <c r="B24" s="34" t="s">
        <v>119</v>
      </c>
      <c r="C24" s="55">
        <v>1</v>
      </c>
      <c r="D24" s="98">
        <v>0</v>
      </c>
      <c r="E24" s="89">
        <f>C24*D24</f>
        <v>0</v>
      </c>
      <c r="F24" s="53"/>
    </row>
    <row r="25" spans="1:6" s="5" customFormat="1" ht="48.75" customHeight="1" x14ac:dyDescent="0.3">
      <c r="A25" s="70" t="s">
        <v>476</v>
      </c>
      <c r="B25" s="34" t="s">
        <v>119</v>
      </c>
      <c r="C25" s="55">
        <v>7000</v>
      </c>
      <c r="D25" s="99">
        <v>0</v>
      </c>
      <c r="E25" s="89">
        <f t="shared" ref="E25:E26" si="2">C25*D25</f>
        <v>0</v>
      </c>
      <c r="F25" s="53"/>
    </row>
    <row r="26" spans="1:6" s="5" customFormat="1" ht="31.5" customHeight="1" x14ac:dyDescent="0.3">
      <c r="A26" s="70" t="s">
        <v>136</v>
      </c>
      <c r="B26" s="34" t="s">
        <v>95</v>
      </c>
      <c r="C26" s="55">
        <v>70</v>
      </c>
      <c r="D26" s="99">
        <v>0</v>
      </c>
      <c r="E26" s="89">
        <f t="shared" si="2"/>
        <v>0</v>
      </c>
      <c r="F26" s="53"/>
    </row>
    <row r="27" spans="1:6" s="5" customFormat="1" ht="15" customHeight="1" x14ac:dyDescent="0.3">
      <c r="A27" s="70"/>
      <c r="B27" s="34"/>
      <c r="C27" s="55"/>
      <c r="D27" s="279"/>
      <c r="E27" s="91">
        <f>SUM(E24:E26)</f>
        <v>0</v>
      </c>
      <c r="F27" s="53"/>
    </row>
    <row r="28" spans="1:6" s="5" customFormat="1" ht="15" customHeight="1" x14ac:dyDescent="0.3">
      <c r="A28" s="331" t="s">
        <v>742</v>
      </c>
      <c r="B28" s="332"/>
      <c r="C28" s="332"/>
      <c r="D28" s="332"/>
      <c r="E28" s="332"/>
      <c r="F28" s="333"/>
    </row>
    <row r="29" spans="1:6" s="5" customFormat="1" ht="15" customHeight="1" x14ac:dyDescent="0.3">
      <c r="A29" s="70" t="s">
        <v>744</v>
      </c>
      <c r="B29" s="34" t="s">
        <v>162</v>
      </c>
      <c r="C29" s="55">
        <v>2</v>
      </c>
      <c r="D29" s="98">
        <v>0</v>
      </c>
      <c r="E29" s="257">
        <f>D29*C29</f>
        <v>0</v>
      </c>
      <c r="F29" s="265"/>
    </row>
    <row r="30" spans="1:6" s="5" customFormat="1" ht="15" customHeight="1" x14ac:dyDescent="0.3">
      <c r="A30" s="70" t="s">
        <v>739</v>
      </c>
      <c r="B30" s="34" t="s">
        <v>162</v>
      </c>
      <c r="C30" s="55">
        <v>2</v>
      </c>
      <c r="D30" s="98">
        <v>0</v>
      </c>
      <c r="E30" s="257">
        <f t="shared" ref="E30:E32" si="3">D30*C30</f>
        <v>0</v>
      </c>
      <c r="F30" s="53"/>
    </row>
    <row r="31" spans="1:6" s="5" customFormat="1" ht="15" customHeight="1" x14ac:dyDescent="0.3">
      <c r="A31" s="70" t="s">
        <v>740</v>
      </c>
      <c r="B31" s="34" t="s">
        <v>162</v>
      </c>
      <c r="C31" s="55">
        <v>2</v>
      </c>
      <c r="D31" s="98">
        <v>0</v>
      </c>
      <c r="E31" s="257">
        <f t="shared" si="3"/>
        <v>0</v>
      </c>
      <c r="F31" s="53"/>
    </row>
    <row r="32" spans="1:6" s="5" customFormat="1" ht="15" customHeight="1" x14ac:dyDescent="0.3">
      <c r="A32" s="70" t="s">
        <v>741</v>
      </c>
      <c r="B32" s="34" t="s">
        <v>162</v>
      </c>
      <c r="C32" s="55">
        <v>2</v>
      </c>
      <c r="D32" s="98">
        <v>0</v>
      </c>
      <c r="E32" s="257">
        <f t="shared" si="3"/>
        <v>0</v>
      </c>
      <c r="F32" s="53"/>
    </row>
    <row r="33" spans="1:6" s="5" customFormat="1" ht="15" customHeight="1" x14ac:dyDescent="0.3">
      <c r="A33" s="70"/>
      <c r="B33" s="34"/>
      <c r="C33" s="55"/>
      <c r="D33" s="279"/>
      <c r="E33" s="91">
        <f>SUM(E29:E32)</f>
        <v>0</v>
      </c>
      <c r="F33" s="53"/>
    </row>
    <row r="34" spans="1:6" s="5" customFormat="1" ht="15" customHeight="1" x14ac:dyDescent="0.3">
      <c r="A34" s="248" t="s">
        <v>743</v>
      </c>
      <c r="B34" s="249"/>
      <c r="C34" s="249"/>
      <c r="D34" s="280"/>
      <c r="E34" s="249"/>
      <c r="F34" s="250"/>
    </row>
    <row r="35" spans="1:6" s="5" customFormat="1" ht="15" customHeight="1" x14ac:dyDescent="0.3">
      <c r="A35" s="70" t="s">
        <v>744</v>
      </c>
      <c r="B35" s="34" t="s">
        <v>162</v>
      </c>
      <c r="C35" s="55">
        <v>1</v>
      </c>
      <c r="D35" s="98">
        <v>0</v>
      </c>
      <c r="E35" s="257">
        <f>D35*C35</f>
        <v>0</v>
      </c>
      <c r="F35" s="53"/>
    </row>
    <row r="36" spans="1:6" s="5" customFormat="1" ht="15" customHeight="1" x14ac:dyDescent="0.3">
      <c r="A36" s="70" t="s">
        <v>739</v>
      </c>
      <c r="B36" s="34" t="s">
        <v>162</v>
      </c>
      <c r="C36" s="55">
        <v>1</v>
      </c>
      <c r="D36" s="98">
        <v>0</v>
      </c>
      <c r="E36" s="257">
        <f t="shared" ref="E36:E42" si="4">D36*C36</f>
        <v>0</v>
      </c>
      <c r="F36" s="53"/>
    </row>
    <row r="37" spans="1:6" s="5" customFormat="1" ht="15" customHeight="1" x14ac:dyDescent="0.3">
      <c r="A37" s="70" t="s">
        <v>740</v>
      </c>
      <c r="B37" s="34" t="s">
        <v>162</v>
      </c>
      <c r="C37" s="55">
        <v>1</v>
      </c>
      <c r="D37" s="98">
        <v>0</v>
      </c>
      <c r="E37" s="257">
        <f t="shared" si="4"/>
        <v>0</v>
      </c>
      <c r="F37" s="53"/>
    </row>
    <row r="38" spans="1:6" s="5" customFormat="1" ht="15" customHeight="1" x14ac:dyDescent="0.3">
      <c r="A38" s="70" t="s">
        <v>745</v>
      </c>
      <c r="B38" s="34" t="s">
        <v>162</v>
      </c>
      <c r="C38" s="55">
        <v>1</v>
      </c>
      <c r="D38" s="98">
        <v>0</v>
      </c>
      <c r="E38" s="257">
        <f t="shared" si="4"/>
        <v>0</v>
      </c>
      <c r="F38" s="53"/>
    </row>
    <row r="39" spans="1:6" s="5" customFormat="1" ht="15" customHeight="1" x14ac:dyDescent="0.3">
      <c r="A39" s="70" t="s">
        <v>741</v>
      </c>
      <c r="B39" s="34" t="s">
        <v>162</v>
      </c>
      <c r="C39" s="55">
        <v>1</v>
      </c>
      <c r="D39" s="98">
        <v>0</v>
      </c>
      <c r="E39" s="257">
        <f t="shared" si="4"/>
        <v>0</v>
      </c>
      <c r="F39" s="53"/>
    </row>
    <row r="40" spans="1:6" s="5" customFormat="1" ht="15" customHeight="1" x14ac:dyDescent="0.3">
      <c r="A40" s="70" t="s">
        <v>746</v>
      </c>
      <c r="B40" s="34" t="s">
        <v>162</v>
      </c>
      <c r="C40" s="55">
        <v>1</v>
      </c>
      <c r="D40" s="98">
        <v>0</v>
      </c>
      <c r="E40" s="257">
        <f t="shared" si="4"/>
        <v>0</v>
      </c>
      <c r="F40" s="53"/>
    </row>
    <row r="41" spans="1:6" s="5" customFormat="1" ht="15" customHeight="1" x14ac:dyDescent="0.3">
      <c r="A41" s="70" t="s">
        <v>747</v>
      </c>
      <c r="B41" s="34" t="s">
        <v>162</v>
      </c>
      <c r="C41" s="55">
        <v>1</v>
      </c>
      <c r="D41" s="98">
        <v>0</v>
      </c>
      <c r="E41" s="257">
        <f t="shared" si="4"/>
        <v>0</v>
      </c>
      <c r="F41" s="53"/>
    </row>
    <row r="42" spans="1:6" s="5" customFormat="1" ht="15" customHeight="1" x14ac:dyDescent="0.3">
      <c r="A42" s="70" t="s">
        <v>748</v>
      </c>
      <c r="B42" s="34" t="s">
        <v>162</v>
      </c>
      <c r="C42" s="55">
        <v>1</v>
      </c>
      <c r="D42" s="98">
        <v>0</v>
      </c>
      <c r="E42" s="257">
        <f t="shared" si="4"/>
        <v>0</v>
      </c>
      <c r="F42" s="53"/>
    </row>
    <row r="43" spans="1:6" s="5" customFormat="1" ht="15" customHeight="1" x14ac:dyDescent="0.3">
      <c r="A43" s="39"/>
      <c r="B43" s="39"/>
      <c r="C43" s="39"/>
      <c r="D43" s="37"/>
      <c r="E43" s="91">
        <f>SUM(E35:E42)</f>
        <v>0</v>
      </c>
      <c r="F43" s="39"/>
    </row>
    <row r="44" spans="1:6" s="5" customFormat="1" ht="16.5" x14ac:dyDescent="0.3">
      <c r="A44" s="329" t="s">
        <v>7</v>
      </c>
      <c r="B44" s="329"/>
      <c r="C44" s="329"/>
      <c r="D44" s="329"/>
      <c r="E44" s="87">
        <f>E27+E22+E10+E33+E43</f>
        <v>0</v>
      </c>
      <c r="F44" s="41"/>
    </row>
    <row r="45" spans="1:6" s="5" customFormat="1" ht="16.5" x14ac:dyDescent="0.3">
      <c r="A45" s="258"/>
      <c r="B45" s="258"/>
      <c r="C45" s="258"/>
      <c r="D45" s="281"/>
      <c r="E45" s="260"/>
      <c r="F45" s="259"/>
    </row>
    <row r="46" spans="1:6" s="5" customFormat="1" ht="14.1" customHeight="1" x14ac:dyDescent="0.3">
      <c r="A46" s="394" t="s">
        <v>165</v>
      </c>
      <c r="B46" s="395"/>
      <c r="C46" s="395"/>
      <c r="D46" s="395"/>
      <c r="E46" s="395"/>
      <c r="F46" s="395"/>
    </row>
    <row r="47" spans="1:6" s="5" customFormat="1" ht="14.1" customHeight="1" x14ac:dyDescent="0.3">
      <c r="A47" s="393" t="s">
        <v>730</v>
      </c>
      <c r="B47" s="393"/>
      <c r="C47" s="393"/>
      <c r="D47" s="393"/>
      <c r="E47" s="393"/>
      <c r="F47" s="393"/>
    </row>
    <row r="48" spans="1:6" ht="15" customHeight="1" x14ac:dyDescent="0.3">
      <c r="A48" s="346" t="s">
        <v>731</v>
      </c>
      <c r="B48" s="346"/>
      <c r="C48" s="346"/>
      <c r="D48" s="346"/>
      <c r="E48" s="346"/>
      <c r="F48" s="346"/>
    </row>
    <row r="49" spans="1:6" ht="16.5" customHeight="1" x14ac:dyDescent="0.3">
      <c r="A49" s="346" t="s">
        <v>732</v>
      </c>
      <c r="B49" s="346"/>
      <c r="C49" s="346"/>
      <c r="D49" s="346"/>
      <c r="E49" s="346"/>
      <c r="F49" s="346"/>
    </row>
    <row r="50" spans="1:6" ht="16.5" customHeight="1" x14ac:dyDescent="0.3">
      <c r="A50" s="346" t="s">
        <v>733</v>
      </c>
      <c r="B50" s="346"/>
      <c r="C50" s="346"/>
      <c r="D50" s="346"/>
      <c r="E50" s="346"/>
      <c r="F50" s="346"/>
    </row>
    <row r="51" spans="1:6" ht="15" customHeight="1" x14ac:dyDescent="0.3">
      <c r="A51" s="346" t="s">
        <v>734</v>
      </c>
      <c r="B51" s="346"/>
      <c r="C51" s="346"/>
      <c r="D51" s="346"/>
      <c r="E51" s="346"/>
      <c r="F51" s="346"/>
    </row>
    <row r="52" spans="1:6" ht="15" x14ac:dyDescent="0.3">
      <c r="A52" s="393" t="s">
        <v>141</v>
      </c>
      <c r="B52" s="393"/>
      <c r="C52" s="393"/>
      <c r="D52" s="393"/>
      <c r="E52" s="393"/>
      <c r="F52" s="393"/>
    </row>
    <row r="53" spans="1:6" ht="15" x14ac:dyDescent="0.3">
      <c r="A53" s="346" t="s">
        <v>735</v>
      </c>
      <c r="B53" s="346"/>
      <c r="C53" s="346"/>
      <c r="D53" s="346"/>
      <c r="E53" s="346"/>
      <c r="F53" s="346"/>
    </row>
    <row r="54" spans="1:6" ht="15" x14ac:dyDescent="0.3">
      <c r="A54" s="346" t="s">
        <v>732</v>
      </c>
      <c r="B54" s="346"/>
      <c r="C54" s="346"/>
      <c r="D54" s="346"/>
      <c r="E54" s="346"/>
      <c r="F54" s="346"/>
    </row>
    <row r="55" spans="1:6" ht="15" x14ac:dyDescent="0.3">
      <c r="A55" s="346" t="s">
        <v>733</v>
      </c>
      <c r="B55" s="346"/>
      <c r="C55" s="346"/>
      <c r="D55" s="346"/>
      <c r="E55" s="346"/>
      <c r="F55" s="346"/>
    </row>
    <row r="56" spans="1:6" ht="15" customHeight="1" x14ac:dyDescent="0.35">
      <c r="A56" s="384" t="s">
        <v>736</v>
      </c>
      <c r="B56" s="384"/>
      <c r="C56" s="384"/>
      <c r="D56" s="384"/>
      <c r="E56" s="384"/>
      <c r="F56" s="384"/>
    </row>
    <row r="57" spans="1:6" ht="30" customHeight="1" x14ac:dyDescent="0.35">
      <c r="A57" s="384" t="s">
        <v>737</v>
      </c>
      <c r="B57" s="384"/>
      <c r="C57" s="384"/>
      <c r="D57" s="384"/>
      <c r="E57" s="384"/>
      <c r="F57" s="384"/>
    </row>
    <row r="58" spans="1:6" ht="15" customHeight="1" x14ac:dyDescent="0.3">
      <c r="A58" s="385" t="s">
        <v>738</v>
      </c>
      <c r="B58" s="385"/>
      <c r="C58" s="385"/>
      <c r="D58" s="385"/>
      <c r="E58" s="385"/>
      <c r="F58" s="385"/>
    </row>
    <row r="59" spans="1:6" x14ac:dyDescent="0.2">
      <c r="C59" s="132"/>
      <c r="E59" s="133"/>
    </row>
    <row r="60" spans="1:6" ht="15" x14ac:dyDescent="0.3">
      <c r="A60" s="108"/>
      <c r="B60" s="107"/>
      <c r="C60" s="107"/>
      <c r="D60" s="283"/>
      <c r="E60" s="109"/>
    </row>
    <row r="61" spans="1:6" ht="15" x14ac:dyDescent="0.3">
      <c r="A61" s="386" t="s">
        <v>267</v>
      </c>
      <c r="B61" s="387"/>
      <c r="C61" s="387"/>
      <c r="D61" s="387"/>
      <c r="E61" s="387"/>
      <c r="F61" s="388"/>
    </row>
    <row r="62" spans="1:6" ht="15.75" customHeight="1" x14ac:dyDescent="0.3">
      <c r="A62" s="389" t="s">
        <v>771</v>
      </c>
      <c r="B62" s="389"/>
      <c r="C62" s="389"/>
      <c r="D62" s="389"/>
      <c r="E62" s="389"/>
      <c r="F62" s="389"/>
    </row>
    <row r="63" spans="1:6" ht="15.75" customHeight="1" x14ac:dyDescent="0.3">
      <c r="A63" s="218"/>
      <c r="B63" s="218"/>
      <c r="C63" s="218"/>
      <c r="D63" s="284"/>
      <c r="E63" s="218"/>
      <c r="F63" s="218"/>
    </row>
    <row r="64" spans="1:6" ht="15" x14ac:dyDescent="0.25">
      <c r="C64" s="101" t="s">
        <v>749</v>
      </c>
      <c r="E64"/>
    </row>
    <row r="65" spans="1:5" ht="15" x14ac:dyDescent="0.25">
      <c r="C65" s="101" t="s">
        <v>262</v>
      </c>
      <c r="E65"/>
    </row>
    <row r="66" spans="1:5" ht="14.25" customHeight="1" x14ac:dyDescent="0.2">
      <c r="C66" s="262" t="s">
        <v>263</v>
      </c>
      <c r="D66" s="383" t="s">
        <v>264</v>
      </c>
      <c r="E66" s="383"/>
    </row>
    <row r="67" spans="1:5" ht="15" x14ac:dyDescent="0.2">
      <c r="C67" s="263"/>
      <c r="D67" s="264" t="s">
        <v>265</v>
      </c>
      <c r="E67" s="264" t="s">
        <v>266</v>
      </c>
    </row>
    <row r="68" spans="1:5" ht="15" x14ac:dyDescent="0.2">
      <c r="C68" s="264">
        <v>50</v>
      </c>
      <c r="D68" s="264">
        <v>9</v>
      </c>
      <c r="E68" s="264">
        <v>24</v>
      </c>
    </row>
    <row r="69" spans="1:5" ht="15" x14ac:dyDescent="0.2">
      <c r="C69" s="264">
        <v>80</v>
      </c>
      <c r="D69" s="264">
        <v>14</v>
      </c>
      <c r="E69" s="264">
        <v>30</v>
      </c>
    </row>
    <row r="70" spans="1:5" ht="15" x14ac:dyDescent="0.2">
      <c r="C70" s="264">
        <v>100</v>
      </c>
      <c r="D70" s="264">
        <v>14</v>
      </c>
      <c r="E70" s="264">
        <v>33</v>
      </c>
    </row>
    <row r="71" spans="1:5" ht="15" x14ac:dyDescent="0.2">
      <c r="C71" s="264">
        <v>150</v>
      </c>
      <c r="D71" s="264">
        <v>14</v>
      </c>
      <c r="E71" s="264">
        <v>39</v>
      </c>
    </row>
    <row r="73" spans="1:5" ht="15" x14ac:dyDescent="0.2">
      <c r="C73" s="261"/>
      <c r="D73" s="261"/>
      <c r="E73" s="261"/>
    </row>
    <row r="74" spans="1:5" ht="15" x14ac:dyDescent="0.2">
      <c r="C74" s="261"/>
      <c r="D74" s="261"/>
      <c r="E74" s="261"/>
    </row>
    <row r="75" spans="1:5" ht="15" x14ac:dyDescent="0.2">
      <c r="C75" s="261"/>
      <c r="D75" s="261"/>
      <c r="E75" s="261"/>
    </row>
    <row r="76" spans="1:5" ht="15" x14ac:dyDescent="0.2">
      <c r="C76" s="261"/>
      <c r="D76" s="261"/>
      <c r="E76" s="261"/>
    </row>
    <row r="77" spans="1:5" ht="15" x14ac:dyDescent="0.2">
      <c r="C77" s="261"/>
      <c r="D77" s="261"/>
      <c r="E77" s="261"/>
    </row>
    <row r="79" spans="1:5" ht="15" x14ac:dyDescent="0.3">
      <c r="A79" s="84" t="s">
        <v>154</v>
      </c>
      <c r="B79" s="84"/>
      <c r="C79" s="84"/>
      <c r="D79" s="84" t="s">
        <v>155</v>
      </c>
    </row>
    <row r="80" spans="1:5" ht="15" x14ac:dyDescent="0.3">
      <c r="A80" s="13"/>
      <c r="B80" s="8"/>
      <c r="C80" s="8"/>
    </row>
    <row r="81" spans="1:4" ht="18" x14ac:dyDescent="0.35">
      <c r="A81" s="15"/>
      <c r="B81" s="16"/>
      <c r="C81"/>
      <c r="D81" s="285"/>
    </row>
  </sheetData>
  <sheetProtection algorithmName="SHA-512" hashValue="ZIIWHvTvWLWdCAaNr7g0rr3MhqUOan0FZ0jNmxj4Wfkw1vdo2HhX28H3cn+Ge4nwOh3kilYO3+CidBaVmig08g==" saltValue="FqBFu/G4BqwiZc9SGvM4tQ==" spinCount="100000" sheet="1" objects="1" scenarios="1" selectLockedCells="1"/>
  <mergeCells count="22">
    <mergeCell ref="A55:F55"/>
    <mergeCell ref="A52:F52"/>
    <mergeCell ref="A48:F48"/>
    <mergeCell ref="A49:F49"/>
    <mergeCell ref="A53:F53"/>
    <mergeCell ref="A54:F54"/>
    <mergeCell ref="A47:F47"/>
    <mergeCell ref="A28:F28"/>
    <mergeCell ref="A46:F46"/>
    <mergeCell ref="A50:F50"/>
    <mergeCell ref="A51:F51"/>
    <mergeCell ref="A6:F6"/>
    <mergeCell ref="A11:C11"/>
    <mergeCell ref="D11:F11"/>
    <mergeCell ref="A23:F23"/>
    <mergeCell ref="A44:D44"/>
    <mergeCell ref="D66:E66"/>
    <mergeCell ref="A56:F56"/>
    <mergeCell ref="A57:F57"/>
    <mergeCell ref="A58:F58"/>
    <mergeCell ref="A61:F61"/>
    <mergeCell ref="A62:F62"/>
  </mergeCells>
  <phoneticPr fontId="15" type="noConversion"/>
  <pageMargins left="1.17" right="0.75" top="1" bottom="1" header="0" footer="0"/>
  <pageSetup scale="5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topLeftCell="A40" zoomScaleNormal="100" zoomScaleSheetLayoutView="50" workbookViewId="0">
      <selection activeCell="D109" sqref="D109"/>
    </sheetView>
  </sheetViews>
  <sheetFormatPr defaultRowHeight="12.75" x14ac:dyDescent="0.2"/>
  <cols>
    <col min="1" max="1" width="51.85546875" style="115" customWidth="1"/>
    <col min="2" max="2" width="9.140625" style="115"/>
    <col min="3" max="3" width="9.140625" style="194"/>
    <col min="4" max="4" width="14.28515625" style="115" customWidth="1"/>
    <col min="5" max="5" width="15.85546875" style="178" hidden="1" customWidth="1"/>
    <col min="6" max="6" width="12" style="115" hidden="1" customWidth="1"/>
    <col min="7" max="7" width="16.7109375" style="115" customWidth="1"/>
    <col min="8" max="8" width="22.85546875" style="115" customWidth="1"/>
    <col min="9" max="16384" width="9.140625" style="115"/>
  </cols>
  <sheetData>
    <row r="1" spans="1:8" s="137" customFormat="1" ht="18" x14ac:dyDescent="0.35">
      <c r="A1" s="135" t="s">
        <v>429</v>
      </c>
      <c r="B1" s="179"/>
      <c r="C1" s="179"/>
      <c r="D1" s="180"/>
      <c r="E1" s="172"/>
      <c r="F1" s="181"/>
    </row>
    <row r="2" spans="1:8" s="137" customFormat="1" ht="74.25" customHeight="1" x14ac:dyDescent="0.35">
      <c r="A2" s="211" t="s">
        <v>639</v>
      </c>
      <c r="B2" s="199"/>
      <c r="C2" s="199"/>
      <c r="D2" s="199"/>
      <c r="E2" s="199"/>
      <c r="F2" s="199"/>
      <c r="G2" s="199"/>
      <c r="H2" s="199"/>
    </row>
    <row r="3" spans="1:8" s="137" customFormat="1" ht="18" x14ac:dyDescent="0.35">
      <c r="A3" s="135"/>
      <c r="B3" s="179"/>
      <c r="C3" s="179"/>
      <c r="D3" s="180"/>
      <c r="E3" s="172"/>
      <c r="F3" s="181"/>
    </row>
    <row r="4" spans="1:8" s="137" customFormat="1" ht="14.1" customHeight="1" x14ac:dyDescent="0.35">
      <c r="A4" s="135"/>
      <c r="B4" s="179"/>
      <c r="C4" s="179"/>
      <c r="D4" s="180"/>
      <c r="E4" s="172"/>
      <c r="F4" s="181"/>
    </row>
    <row r="5" spans="1:8" s="137" customFormat="1" ht="33" customHeight="1" x14ac:dyDescent="0.3">
      <c r="A5" s="140" t="s">
        <v>156</v>
      </c>
      <c r="B5" s="140" t="s">
        <v>157</v>
      </c>
      <c r="C5" s="141" t="s">
        <v>158</v>
      </c>
      <c r="D5" s="142" t="s">
        <v>512</v>
      </c>
      <c r="E5" s="173" t="s">
        <v>160</v>
      </c>
      <c r="F5" s="141" t="s">
        <v>161</v>
      </c>
      <c r="G5" s="78" t="s">
        <v>160</v>
      </c>
      <c r="H5" s="31" t="s">
        <v>161</v>
      </c>
    </row>
    <row r="6" spans="1:8" s="137" customFormat="1" ht="14.1" customHeight="1" x14ac:dyDescent="0.3">
      <c r="A6" s="331" t="s">
        <v>627</v>
      </c>
      <c r="B6" s="332"/>
      <c r="C6" s="332"/>
      <c r="D6" s="401"/>
      <c r="E6" s="401"/>
      <c r="F6" s="401"/>
      <c r="G6" s="398"/>
      <c r="H6" s="399"/>
    </row>
    <row r="7" spans="1:8" s="137" customFormat="1" ht="14.1" customHeight="1" x14ac:dyDescent="0.3">
      <c r="A7" s="36" t="s">
        <v>628</v>
      </c>
      <c r="B7" s="46" t="s">
        <v>162</v>
      </c>
      <c r="C7" s="267">
        <v>5</v>
      </c>
      <c r="D7" s="92">
        <v>0</v>
      </c>
      <c r="E7" s="148"/>
      <c r="F7" s="45"/>
      <c r="G7" s="227">
        <f t="shared" ref="G7:G14" si="0">C7*D7</f>
        <v>0</v>
      </c>
      <c r="H7" s="47"/>
    </row>
    <row r="8" spans="1:8" s="137" customFormat="1" ht="14.1" customHeight="1" x14ac:dyDescent="0.3">
      <c r="A8" s="36" t="s">
        <v>629</v>
      </c>
      <c r="B8" s="46" t="s">
        <v>162</v>
      </c>
      <c r="C8" s="267">
        <v>5</v>
      </c>
      <c r="D8" s="92">
        <v>0</v>
      </c>
      <c r="E8" s="148"/>
      <c r="F8" s="45"/>
      <c r="G8" s="227">
        <f t="shared" si="0"/>
        <v>0</v>
      </c>
      <c r="H8" s="47"/>
    </row>
    <row r="9" spans="1:8" s="137" customFormat="1" ht="14.1" customHeight="1" x14ac:dyDescent="0.3">
      <c r="A9" s="36" t="s">
        <v>517</v>
      </c>
      <c r="B9" s="46" t="s">
        <v>162</v>
      </c>
      <c r="C9" s="267">
        <v>1</v>
      </c>
      <c r="D9" s="92">
        <v>0</v>
      </c>
      <c r="E9" s="148"/>
      <c r="F9" s="45"/>
      <c r="G9" s="227">
        <f t="shared" si="0"/>
        <v>0</v>
      </c>
      <c r="H9" s="47"/>
    </row>
    <row r="10" spans="1:8" s="137" customFormat="1" ht="14.1" customHeight="1" x14ac:dyDescent="0.3">
      <c r="A10" s="36" t="s">
        <v>430</v>
      </c>
      <c r="B10" s="46" t="s">
        <v>162</v>
      </c>
      <c r="C10" s="267">
        <v>30</v>
      </c>
      <c r="D10" s="92">
        <v>0</v>
      </c>
      <c r="E10" s="148">
        <f>C10*D10</f>
        <v>0</v>
      </c>
      <c r="F10" s="45" t="s">
        <v>431</v>
      </c>
      <c r="G10" s="227">
        <f t="shared" si="0"/>
        <v>0</v>
      </c>
      <c r="H10" s="47"/>
    </row>
    <row r="11" spans="1:8" s="137" customFormat="1" ht="14.1" customHeight="1" x14ac:dyDescent="0.3">
      <c r="A11" s="36" t="s">
        <v>518</v>
      </c>
      <c r="B11" s="46" t="s">
        <v>162</v>
      </c>
      <c r="C11" s="267">
        <v>6</v>
      </c>
      <c r="D11" s="92">
        <v>0</v>
      </c>
      <c r="E11" s="148"/>
      <c r="F11" s="45"/>
      <c r="G11" s="227">
        <f t="shared" si="0"/>
        <v>0</v>
      </c>
      <c r="H11" s="47"/>
    </row>
    <row r="12" spans="1:8" s="137" customFormat="1" ht="14.1" customHeight="1" x14ac:dyDescent="0.3">
      <c r="A12" s="36" t="s">
        <v>750</v>
      </c>
      <c r="B12" s="46" t="s">
        <v>162</v>
      </c>
      <c r="C12" s="267">
        <v>1</v>
      </c>
      <c r="D12" s="92">
        <v>0</v>
      </c>
      <c r="E12" s="148"/>
      <c r="F12" s="45"/>
      <c r="G12" s="227">
        <f t="shared" si="0"/>
        <v>0</v>
      </c>
      <c r="H12" s="47"/>
    </row>
    <row r="13" spans="1:8" s="137" customFormat="1" ht="14.1" customHeight="1" x14ac:dyDescent="0.3">
      <c r="A13" s="36" t="s">
        <v>432</v>
      </c>
      <c r="B13" s="46" t="s">
        <v>162</v>
      </c>
      <c r="C13" s="267">
        <v>2</v>
      </c>
      <c r="D13" s="92">
        <v>0</v>
      </c>
      <c r="E13" s="148">
        <f>C13*D13</f>
        <v>0</v>
      </c>
      <c r="F13" s="45" t="s">
        <v>431</v>
      </c>
      <c r="G13" s="227">
        <f t="shared" si="0"/>
        <v>0</v>
      </c>
      <c r="H13" s="47"/>
    </row>
    <row r="14" spans="1:8" s="137" customFormat="1" ht="14.1" customHeight="1" x14ac:dyDescent="0.3">
      <c r="A14" s="36" t="s">
        <v>519</v>
      </c>
      <c r="B14" s="46" t="s">
        <v>162</v>
      </c>
      <c r="C14" s="267">
        <v>1</v>
      </c>
      <c r="D14" s="92">
        <v>0</v>
      </c>
      <c r="E14" s="148"/>
      <c r="F14" s="45"/>
      <c r="G14" s="227">
        <f t="shared" si="0"/>
        <v>0</v>
      </c>
      <c r="H14" s="47"/>
    </row>
    <row r="15" spans="1:8" s="137" customFormat="1" ht="14.1" customHeight="1" x14ac:dyDescent="0.3">
      <c r="A15" s="36"/>
      <c r="B15" s="46"/>
      <c r="C15" s="54"/>
      <c r="D15" s="54"/>
      <c r="E15" s="146">
        <f>SUM(E10:E13)</f>
        <v>0</v>
      </c>
      <c r="F15" s="166"/>
      <c r="G15" s="146">
        <f>SUM(G7:G14)</f>
        <v>0</v>
      </c>
      <c r="H15" s="11"/>
    </row>
    <row r="16" spans="1:8" s="137" customFormat="1" ht="14.1" customHeight="1" x14ac:dyDescent="0.3">
      <c r="A16" s="331" t="s">
        <v>433</v>
      </c>
      <c r="B16" s="332"/>
      <c r="C16" s="332"/>
      <c r="D16" s="401"/>
      <c r="E16" s="401"/>
      <c r="F16" s="401"/>
      <c r="G16" s="398"/>
      <c r="H16" s="399"/>
    </row>
    <row r="17" spans="1:8" s="137" customFormat="1" ht="14.1" customHeight="1" x14ac:dyDescent="0.3">
      <c r="A17" s="36" t="s">
        <v>630</v>
      </c>
      <c r="B17" s="46" t="s">
        <v>162</v>
      </c>
      <c r="C17" s="267">
        <v>5</v>
      </c>
      <c r="D17" s="94">
        <v>0</v>
      </c>
      <c r="E17" s="149"/>
      <c r="F17" s="40"/>
      <c r="G17" s="227">
        <f t="shared" ref="G17:G24" si="1">C17*D17</f>
        <v>0</v>
      </c>
      <c r="H17" s="47"/>
    </row>
    <row r="18" spans="1:8" s="137" customFormat="1" ht="14.1" customHeight="1" x14ac:dyDescent="0.3">
      <c r="A18" s="36" t="s">
        <v>631</v>
      </c>
      <c r="B18" s="46" t="s">
        <v>162</v>
      </c>
      <c r="C18" s="267">
        <v>5</v>
      </c>
      <c r="D18" s="94">
        <v>0</v>
      </c>
      <c r="E18" s="149"/>
      <c r="F18" s="40"/>
      <c r="G18" s="227">
        <f t="shared" si="1"/>
        <v>0</v>
      </c>
      <c r="H18" s="47"/>
    </row>
    <row r="19" spans="1:8" s="137" customFormat="1" ht="14.1" customHeight="1" x14ac:dyDescent="0.3">
      <c r="A19" s="36" t="s">
        <v>520</v>
      </c>
      <c r="B19" s="46" t="s">
        <v>162</v>
      </c>
      <c r="C19" s="267">
        <v>1</v>
      </c>
      <c r="D19" s="94">
        <v>0</v>
      </c>
      <c r="E19" s="149"/>
      <c r="F19" s="40"/>
      <c r="G19" s="227">
        <f t="shared" si="1"/>
        <v>0</v>
      </c>
      <c r="H19" s="47"/>
    </row>
    <row r="20" spans="1:8" s="137" customFormat="1" ht="14.1" customHeight="1" x14ac:dyDescent="0.3">
      <c r="A20" s="36" t="s">
        <v>434</v>
      </c>
      <c r="B20" s="46" t="s">
        <v>162</v>
      </c>
      <c r="C20" s="267">
        <v>30</v>
      </c>
      <c r="D20" s="94">
        <v>0</v>
      </c>
      <c r="E20" s="149">
        <f>C20*D20</f>
        <v>0</v>
      </c>
      <c r="F20" s="40" t="s">
        <v>431</v>
      </c>
      <c r="G20" s="227">
        <f t="shared" si="1"/>
        <v>0</v>
      </c>
      <c r="H20" s="47"/>
    </row>
    <row r="21" spans="1:8" s="137" customFormat="1" ht="14.1" customHeight="1" x14ac:dyDescent="0.3">
      <c r="A21" s="36" t="s">
        <v>521</v>
      </c>
      <c r="B21" s="46" t="s">
        <v>162</v>
      </c>
      <c r="C21" s="267">
        <v>6</v>
      </c>
      <c r="D21" s="94">
        <v>0</v>
      </c>
      <c r="E21" s="149"/>
      <c r="F21" s="40"/>
      <c r="G21" s="227">
        <f t="shared" si="1"/>
        <v>0</v>
      </c>
      <c r="H21" s="47"/>
    </row>
    <row r="22" spans="1:8" s="137" customFormat="1" ht="14.1" customHeight="1" x14ac:dyDescent="0.3">
      <c r="A22" s="36" t="s">
        <v>751</v>
      </c>
      <c r="B22" s="46" t="s">
        <v>162</v>
      </c>
      <c r="C22" s="267">
        <v>1</v>
      </c>
      <c r="D22" s="94">
        <v>0</v>
      </c>
      <c r="E22" s="149"/>
      <c r="F22" s="40"/>
      <c r="G22" s="227">
        <f t="shared" si="1"/>
        <v>0</v>
      </c>
      <c r="H22" s="47"/>
    </row>
    <row r="23" spans="1:8" s="137" customFormat="1" ht="14.1" customHeight="1" x14ac:dyDescent="0.3">
      <c r="A23" s="36" t="s">
        <v>435</v>
      </c>
      <c r="B23" s="46" t="s">
        <v>162</v>
      </c>
      <c r="C23" s="267">
        <v>2</v>
      </c>
      <c r="D23" s="94">
        <v>0</v>
      </c>
      <c r="E23" s="149">
        <f>C23*D23</f>
        <v>0</v>
      </c>
      <c r="F23" s="40" t="s">
        <v>431</v>
      </c>
      <c r="G23" s="227">
        <f t="shared" si="1"/>
        <v>0</v>
      </c>
      <c r="H23" s="47"/>
    </row>
    <row r="24" spans="1:8" s="137" customFormat="1" ht="14.1" customHeight="1" x14ac:dyDescent="0.3">
      <c r="A24" s="36" t="s">
        <v>522</v>
      </c>
      <c r="B24" s="46" t="s">
        <v>162</v>
      </c>
      <c r="C24" s="267">
        <v>1</v>
      </c>
      <c r="D24" s="94">
        <v>0</v>
      </c>
      <c r="E24" s="149"/>
      <c r="F24" s="40"/>
      <c r="G24" s="227">
        <f t="shared" si="1"/>
        <v>0</v>
      </c>
      <c r="H24" s="47"/>
    </row>
    <row r="25" spans="1:8" s="137" customFormat="1" ht="14.1" customHeight="1" x14ac:dyDescent="0.3">
      <c r="A25" s="36"/>
      <c r="B25" s="46"/>
      <c r="C25" s="54"/>
      <c r="D25" s="54"/>
      <c r="E25" s="146">
        <f>SUM(E20:E23)</f>
        <v>0</v>
      </c>
      <c r="F25" s="166"/>
      <c r="G25" s="146">
        <f>SUM(G17:G24)</f>
        <v>0</v>
      </c>
      <c r="H25" s="11"/>
    </row>
    <row r="26" spans="1:8" s="137" customFormat="1" ht="14.1" customHeight="1" x14ac:dyDescent="0.3">
      <c r="A26" s="331" t="s">
        <v>436</v>
      </c>
      <c r="B26" s="332"/>
      <c r="C26" s="332"/>
      <c r="D26" s="401"/>
      <c r="E26" s="401"/>
      <c r="F26" s="401"/>
      <c r="G26" s="398"/>
      <c r="H26" s="399"/>
    </row>
    <row r="27" spans="1:8" s="137" customFormat="1" ht="14.1" customHeight="1" x14ac:dyDescent="0.3">
      <c r="A27" s="36" t="s">
        <v>779</v>
      </c>
      <c r="B27" s="46" t="s">
        <v>162</v>
      </c>
      <c r="C27" s="267">
        <v>1</v>
      </c>
      <c r="D27" s="162">
        <v>0</v>
      </c>
      <c r="E27" s="274"/>
      <c r="F27" s="274"/>
      <c r="G27" s="227">
        <f t="shared" ref="G27:G33" si="2">C27*D27</f>
        <v>0</v>
      </c>
      <c r="H27" s="273"/>
    </row>
    <row r="28" spans="1:8" s="137" customFormat="1" ht="14.1" customHeight="1" x14ac:dyDescent="0.3">
      <c r="A28" s="36" t="s">
        <v>523</v>
      </c>
      <c r="B28" s="46" t="s">
        <v>162</v>
      </c>
      <c r="C28" s="267">
        <v>180</v>
      </c>
      <c r="D28" s="162">
        <v>0</v>
      </c>
      <c r="E28" s="190"/>
      <c r="F28" s="97"/>
      <c r="G28" s="227">
        <f t="shared" si="2"/>
        <v>0</v>
      </c>
      <c r="H28" s="47"/>
    </row>
    <row r="29" spans="1:8" s="137" customFormat="1" ht="14.1" customHeight="1" x14ac:dyDescent="0.3">
      <c r="A29" s="36" t="s">
        <v>437</v>
      </c>
      <c r="B29" s="46" t="s">
        <v>162</v>
      </c>
      <c r="C29" s="267">
        <v>200</v>
      </c>
      <c r="D29" s="162">
        <v>0</v>
      </c>
      <c r="E29" s="190">
        <f>C29*D29</f>
        <v>0</v>
      </c>
      <c r="F29" s="97" t="s">
        <v>431</v>
      </c>
      <c r="G29" s="227">
        <f t="shared" si="2"/>
        <v>0</v>
      </c>
      <c r="H29" s="47"/>
    </row>
    <row r="30" spans="1:8" s="137" customFormat="1" ht="14.1" customHeight="1" x14ac:dyDescent="0.3">
      <c r="A30" s="36" t="s">
        <v>761</v>
      </c>
      <c r="B30" s="46" t="s">
        <v>162</v>
      </c>
      <c r="C30" s="267">
        <v>2</v>
      </c>
      <c r="D30" s="162">
        <v>0</v>
      </c>
      <c r="E30" s="190">
        <f>C30*D30</f>
        <v>0</v>
      </c>
      <c r="F30" s="97" t="s">
        <v>431</v>
      </c>
      <c r="G30" s="227">
        <f t="shared" si="2"/>
        <v>0</v>
      </c>
      <c r="H30" s="47"/>
    </row>
    <row r="31" spans="1:8" s="137" customFormat="1" ht="14.1" customHeight="1" x14ac:dyDescent="0.3">
      <c r="A31" s="36" t="s">
        <v>438</v>
      </c>
      <c r="B31" s="46" t="s">
        <v>162</v>
      </c>
      <c r="C31" s="267">
        <v>50</v>
      </c>
      <c r="D31" s="162">
        <v>0</v>
      </c>
      <c r="E31" s="190">
        <f>C31*D31</f>
        <v>0</v>
      </c>
      <c r="F31" s="97" t="s">
        <v>431</v>
      </c>
      <c r="G31" s="227">
        <f t="shared" si="2"/>
        <v>0</v>
      </c>
      <c r="H31" s="47"/>
    </row>
    <row r="32" spans="1:8" s="137" customFormat="1" ht="14.1" customHeight="1" x14ac:dyDescent="0.3">
      <c r="A32" s="36" t="s">
        <v>762</v>
      </c>
      <c r="B32" s="46" t="s">
        <v>162</v>
      </c>
      <c r="C32" s="267">
        <v>10</v>
      </c>
      <c r="D32" s="162">
        <v>0</v>
      </c>
      <c r="E32" s="190"/>
      <c r="F32" s="97"/>
      <c r="G32" s="227">
        <f t="shared" si="2"/>
        <v>0</v>
      </c>
      <c r="H32" s="47"/>
    </row>
    <row r="33" spans="1:8" s="137" customFormat="1" ht="14.1" customHeight="1" x14ac:dyDescent="0.3">
      <c r="A33" s="36" t="s">
        <v>524</v>
      </c>
      <c r="B33" s="46" t="s">
        <v>162</v>
      </c>
      <c r="C33" s="267">
        <v>1</v>
      </c>
      <c r="D33" s="162">
        <v>0</v>
      </c>
      <c r="E33" s="190"/>
      <c r="F33" s="97"/>
      <c r="G33" s="227">
        <f t="shared" si="2"/>
        <v>0</v>
      </c>
      <c r="H33" s="47"/>
    </row>
    <row r="34" spans="1:8" s="137" customFormat="1" ht="14.1" customHeight="1" x14ac:dyDescent="0.3">
      <c r="A34" s="36"/>
      <c r="B34" s="46"/>
      <c r="C34" s="54"/>
      <c r="D34" s="54"/>
      <c r="E34" s="146">
        <f>SUM(E29:E31)</f>
        <v>0</v>
      </c>
      <c r="F34" s="183"/>
      <c r="G34" s="146">
        <f>SUM(G27:G33)</f>
        <v>0</v>
      </c>
      <c r="H34" s="11"/>
    </row>
    <row r="35" spans="1:8" s="137" customFormat="1" ht="14.1" customHeight="1" x14ac:dyDescent="0.3">
      <c r="A35" s="331" t="s">
        <v>439</v>
      </c>
      <c r="B35" s="332"/>
      <c r="C35" s="332"/>
      <c r="D35" s="401"/>
      <c r="E35" s="401"/>
      <c r="F35" s="348"/>
      <c r="G35" s="398"/>
      <c r="H35" s="399"/>
    </row>
    <row r="36" spans="1:8" s="137" customFormat="1" ht="14.1" customHeight="1" x14ac:dyDescent="0.3">
      <c r="A36" s="33" t="s">
        <v>535</v>
      </c>
      <c r="B36" s="46" t="s">
        <v>119</v>
      </c>
      <c r="C36" s="269">
        <v>10</v>
      </c>
      <c r="D36" s="162">
        <v>0</v>
      </c>
      <c r="E36" s="149"/>
      <c r="F36" s="53"/>
      <c r="G36" s="227">
        <f>C36*D36</f>
        <v>0</v>
      </c>
      <c r="H36" s="47"/>
    </row>
    <row r="37" spans="1:8" s="137" customFormat="1" ht="14.1" customHeight="1" x14ac:dyDescent="0.3">
      <c r="A37" s="33" t="s">
        <v>440</v>
      </c>
      <c r="B37" s="46" t="s">
        <v>119</v>
      </c>
      <c r="C37" s="269">
        <v>1100</v>
      </c>
      <c r="D37" s="162">
        <v>0</v>
      </c>
      <c r="E37" s="149">
        <f>C37*D37</f>
        <v>0</v>
      </c>
      <c r="F37" s="53" t="s">
        <v>441</v>
      </c>
      <c r="G37" s="227">
        <f t="shared" ref="G37:G51" si="3">C37*D37</f>
        <v>0</v>
      </c>
      <c r="H37" s="47"/>
    </row>
    <row r="38" spans="1:8" s="137" customFormat="1" ht="14.1" customHeight="1" x14ac:dyDescent="0.3">
      <c r="A38" s="33" t="s">
        <v>442</v>
      </c>
      <c r="B38" s="46" t="s">
        <v>119</v>
      </c>
      <c r="C38" s="270">
        <v>1100</v>
      </c>
      <c r="D38" s="162">
        <v>0</v>
      </c>
      <c r="E38" s="149">
        <f>C38*D38</f>
        <v>0</v>
      </c>
      <c r="F38" s="53" t="s">
        <v>441</v>
      </c>
      <c r="G38" s="227">
        <f t="shared" si="3"/>
        <v>0</v>
      </c>
      <c r="H38" s="47"/>
    </row>
    <row r="39" spans="1:8" s="137" customFormat="1" ht="14.1" customHeight="1" x14ac:dyDescent="0.3">
      <c r="A39" s="33" t="s">
        <v>532</v>
      </c>
      <c r="B39" s="46" t="s">
        <v>119</v>
      </c>
      <c r="C39" s="269">
        <v>100</v>
      </c>
      <c r="D39" s="162">
        <v>0</v>
      </c>
      <c r="E39" s="149"/>
      <c r="F39" s="53"/>
      <c r="G39" s="227">
        <f t="shared" si="3"/>
        <v>0</v>
      </c>
      <c r="H39" s="47"/>
    </row>
    <row r="40" spans="1:8" s="137" customFormat="1" ht="14.1" customHeight="1" x14ac:dyDescent="0.3">
      <c r="A40" s="33" t="s">
        <v>533</v>
      </c>
      <c r="B40" s="46" t="s">
        <v>119</v>
      </c>
      <c r="C40" s="269">
        <v>100</v>
      </c>
      <c r="D40" s="162">
        <v>0</v>
      </c>
      <c r="E40" s="149"/>
      <c r="F40" s="53"/>
      <c r="G40" s="227">
        <f t="shared" si="3"/>
        <v>0</v>
      </c>
      <c r="H40" s="47"/>
    </row>
    <row r="41" spans="1:8" s="137" customFormat="1" ht="14.1" customHeight="1" x14ac:dyDescent="0.3">
      <c r="A41" s="33" t="s">
        <v>443</v>
      </c>
      <c r="B41" s="46" t="s">
        <v>119</v>
      </c>
      <c r="C41" s="270">
        <v>500</v>
      </c>
      <c r="D41" s="162">
        <v>0</v>
      </c>
      <c r="E41" s="149">
        <f t="shared" ref="E41:E51" si="4">C41*D41</f>
        <v>0</v>
      </c>
      <c r="F41" s="53" t="s">
        <v>441</v>
      </c>
      <c r="G41" s="227">
        <f t="shared" si="3"/>
        <v>0</v>
      </c>
      <c r="H41" s="47"/>
    </row>
    <row r="42" spans="1:8" s="137" customFormat="1" ht="14.1" customHeight="1" x14ac:dyDescent="0.3">
      <c r="A42" s="33" t="s">
        <v>777</v>
      </c>
      <c r="B42" s="46" t="s">
        <v>119</v>
      </c>
      <c r="C42" s="270">
        <v>12</v>
      </c>
      <c r="D42" s="162">
        <v>0</v>
      </c>
      <c r="E42" s="149"/>
      <c r="F42" s="53"/>
      <c r="G42" s="227">
        <f t="shared" si="3"/>
        <v>0</v>
      </c>
      <c r="H42" s="47"/>
    </row>
    <row r="43" spans="1:8" s="137" customFormat="1" ht="14.1" customHeight="1" x14ac:dyDescent="0.3">
      <c r="A43" s="33" t="s">
        <v>444</v>
      </c>
      <c r="B43" s="46" t="s">
        <v>119</v>
      </c>
      <c r="C43" s="269">
        <v>50</v>
      </c>
      <c r="D43" s="162">
        <v>0</v>
      </c>
      <c r="E43" s="149">
        <f t="shared" si="4"/>
        <v>0</v>
      </c>
      <c r="F43" s="53" t="s">
        <v>441</v>
      </c>
      <c r="G43" s="227">
        <f t="shared" si="3"/>
        <v>0</v>
      </c>
      <c r="H43" s="47"/>
    </row>
    <row r="44" spans="1:8" s="137" customFormat="1" ht="14.1" customHeight="1" x14ac:dyDescent="0.3">
      <c r="A44" s="33" t="s">
        <v>778</v>
      </c>
      <c r="B44" s="46" t="s">
        <v>119</v>
      </c>
      <c r="C44" s="269">
        <v>1200</v>
      </c>
      <c r="D44" s="162">
        <v>0</v>
      </c>
      <c r="E44" s="149">
        <f t="shared" si="4"/>
        <v>0</v>
      </c>
      <c r="F44" s="53" t="s">
        <v>441</v>
      </c>
      <c r="G44" s="227">
        <f t="shared" si="3"/>
        <v>0</v>
      </c>
      <c r="H44" s="47"/>
    </row>
    <row r="45" spans="1:8" s="137" customFormat="1" ht="14.1" customHeight="1" x14ac:dyDescent="0.3">
      <c r="A45" s="33" t="s">
        <v>525</v>
      </c>
      <c r="B45" s="46" t="s">
        <v>119</v>
      </c>
      <c r="C45" s="269">
        <v>300</v>
      </c>
      <c r="D45" s="162">
        <v>0</v>
      </c>
      <c r="E45" s="149">
        <f t="shared" si="4"/>
        <v>0</v>
      </c>
      <c r="F45" s="53" t="s">
        <v>441</v>
      </c>
      <c r="G45" s="227">
        <f t="shared" si="3"/>
        <v>0</v>
      </c>
      <c r="H45" s="47"/>
    </row>
    <row r="46" spans="1:8" s="137" customFormat="1" ht="14.1" customHeight="1" x14ac:dyDescent="0.3">
      <c r="A46" s="33" t="s">
        <v>526</v>
      </c>
      <c r="B46" s="46" t="s">
        <v>119</v>
      </c>
      <c r="C46" s="269">
        <v>3600</v>
      </c>
      <c r="D46" s="162">
        <v>0</v>
      </c>
      <c r="E46" s="149">
        <f t="shared" si="4"/>
        <v>0</v>
      </c>
      <c r="F46" s="53" t="s">
        <v>441</v>
      </c>
      <c r="G46" s="227">
        <f t="shared" si="3"/>
        <v>0</v>
      </c>
      <c r="H46" s="47"/>
    </row>
    <row r="47" spans="1:8" s="137" customFormat="1" ht="14.1" customHeight="1" x14ac:dyDescent="0.3">
      <c r="A47" s="33" t="s">
        <v>527</v>
      </c>
      <c r="B47" s="46" t="s">
        <v>119</v>
      </c>
      <c r="C47" s="269">
        <v>12</v>
      </c>
      <c r="D47" s="162">
        <v>0</v>
      </c>
      <c r="E47" s="149">
        <f t="shared" si="4"/>
        <v>0</v>
      </c>
      <c r="F47" s="53" t="s">
        <v>441</v>
      </c>
      <c r="G47" s="227">
        <f t="shared" si="3"/>
        <v>0</v>
      </c>
      <c r="H47" s="47"/>
    </row>
    <row r="48" spans="1:8" s="137" customFormat="1" ht="14.1" customHeight="1" x14ac:dyDescent="0.3">
      <c r="A48" s="33" t="s">
        <v>528</v>
      </c>
      <c r="B48" s="46" t="s">
        <v>119</v>
      </c>
      <c r="C48" s="269">
        <v>800</v>
      </c>
      <c r="D48" s="162">
        <v>0</v>
      </c>
      <c r="E48" s="149">
        <f t="shared" si="4"/>
        <v>0</v>
      </c>
      <c r="F48" s="53" t="s">
        <v>441</v>
      </c>
      <c r="G48" s="227">
        <f t="shared" si="3"/>
        <v>0</v>
      </c>
      <c r="H48" s="47"/>
    </row>
    <row r="49" spans="1:8" s="137" customFormat="1" ht="14.1" customHeight="1" x14ac:dyDescent="0.3">
      <c r="A49" s="33" t="s">
        <v>529</v>
      </c>
      <c r="B49" s="46" t="s">
        <v>119</v>
      </c>
      <c r="C49" s="269">
        <v>100</v>
      </c>
      <c r="D49" s="162">
        <v>0</v>
      </c>
      <c r="E49" s="149">
        <f t="shared" si="4"/>
        <v>0</v>
      </c>
      <c r="F49" s="53"/>
      <c r="G49" s="227">
        <f t="shared" si="3"/>
        <v>0</v>
      </c>
      <c r="H49" s="47"/>
    </row>
    <row r="50" spans="1:8" s="137" customFormat="1" ht="14.1" customHeight="1" x14ac:dyDescent="0.3">
      <c r="A50" s="33" t="s">
        <v>530</v>
      </c>
      <c r="B50" s="46" t="s">
        <v>119</v>
      </c>
      <c r="C50" s="269">
        <v>60</v>
      </c>
      <c r="D50" s="162">
        <v>0</v>
      </c>
      <c r="E50" s="149">
        <f t="shared" si="4"/>
        <v>0</v>
      </c>
      <c r="F50" s="53"/>
      <c r="G50" s="227">
        <f t="shared" si="3"/>
        <v>0</v>
      </c>
      <c r="H50" s="47"/>
    </row>
    <row r="51" spans="1:8" s="137" customFormat="1" ht="14.1" customHeight="1" x14ac:dyDescent="0.3">
      <c r="A51" s="33" t="s">
        <v>531</v>
      </c>
      <c r="B51" s="46" t="s">
        <v>119</v>
      </c>
      <c r="C51" s="269">
        <v>12</v>
      </c>
      <c r="D51" s="162">
        <v>0</v>
      </c>
      <c r="E51" s="149">
        <f t="shared" si="4"/>
        <v>0</v>
      </c>
      <c r="F51" s="53"/>
      <c r="G51" s="227">
        <f t="shared" si="3"/>
        <v>0</v>
      </c>
      <c r="H51" s="47"/>
    </row>
    <row r="52" spans="1:8" s="137" customFormat="1" ht="14.1" customHeight="1" x14ac:dyDescent="0.3">
      <c r="A52" s="36"/>
      <c r="B52" s="46"/>
      <c r="C52" s="55"/>
      <c r="D52" s="54"/>
      <c r="E52" s="146">
        <f>SUM(E37:E51)</f>
        <v>0</v>
      </c>
      <c r="F52" s="166"/>
      <c r="G52" s="146">
        <f>SUM(G36:G51)</f>
        <v>0</v>
      </c>
      <c r="H52" s="11"/>
    </row>
    <row r="53" spans="1:8" s="212" customFormat="1" ht="14.1" customHeight="1" x14ac:dyDescent="0.3">
      <c r="A53" s="331" t="s">
        <v>511</v>
      </c>
      <c r="B53" s="332"/>
      <c r="C53" s="332"/>
      <c r="D53" s="401"/>
      <c r="E53" s="401"/>
      <c r="F53" s="348"/>
      <c r="G53" s="398"/>
      <c r="H53" s="399"/>
    </row>
    <row r="54" spans="1:8" s="212" customFormat="1" ht="14.1" customHeight="1" x14ac:dyDescent="0.3">
      <c r="A54" s="174" t="s">
        <v>513</v>
      </c>
      <c r="B54" s="155" t="s">
        <v>162</v>
      </c>
      <c r="C54" s="268">
        <v>1</v>
      </c>
      <c r="D54" s="191">
        <v>0</v>
      </c>
      <c r="E54" s="190"/>
      <c r="F54" s="214"/>
      <c r="G54" s="227">
        <f>C54*D54</f>
        <v>0</v>
      </c>
      <c r="H54" s="230"/>
    </row>
    <row r="55" spans="1:8" s="212" customFormat="1" ht="14.1" customHeight="1" x14ac:dyDescent="0.3">
      <c r="A55" s="174" t="s">
        <v>514</v>
      </c>
      <c r="B55" s="155" t="s">
        <v>162</v>
      </c>
      <c r="C55" s="268">
        <v>1</v>
      </c>
      <c r="D55" s="191">
        <v>0</v>
      </c>
      <c r="E55" s="190"/>
      <c r="F55" s="214"/>
      <c r="G55" s="227">
        <f t="shared" ref="G55:G57" si="5">C55*D55</f>
        <v>0</v>
      </c>
      <c r="H55" s="230"/>
    </row>
    <row r="56" spans="1:8" s="212" customFormat="1" ht="14.1" customHeight="1" x14ac:dyDescent="0.3">
      <c r="A56" s="174" t="s">
        <v>516</v>
      </c>
      <c r="B56" s="155" t="s">
        <v>162</v>
      </c>
      <c r="C56" s="268">
        <v>1</v>
      </c>
      <c r="D56" s="191">
        <v>0</v>
      </c>
      <c r="E56" s="190"/>
      <c r="F56" s="214"/>
      <c r="G56" s="227">
        <f t="shared" si="5"/>
        <v>0</v>
      </c>
      <c r="H56" s="230"/>
    </row>
    <row r="57" spans="1:8" s="212" customFormat="1" ht="14.1" customHeight="1" x14ac:dyDescent="0.3">
      <c r="A57" s="174" t="s">
        <v>515</v>
      </c>
      <c r="B57" s="155" t="s">
        <v>162</v>
      </c>
      <c r="C57" s="268">
        <v>1</v>
      </c>
      <c r="D57" s="191">
        <v>0</v>
      </c>
      <c r="E57" s="190"/>
      <c r="F57" s="214"/>
      <c r="G57" s="227">
        <f t="shared" si="5"/>
        <v>0</v>
      </c>
      <c r="H57" s="230"/>
    </row>
    <row r="58" spans="1:8" s="212" customFormat="1" ht="14.1" customHeight="1" x14ac:dyDescent="0.3">
      <c r="A58" s="174"/>
      <c r="B58" s="155"/>
      <c r="C58" s="213"/>
      <c r="D58" s="191"/>
      <c r="E58" s="190"/>
      <c r="F58" s="214"/>
      <c r="G58" s="146">
        <f>SUM(G54:G57)</f>
        <v>0</v>
      </c>
      <c r="H58" s="200"/>
    </row>
    <row r="59" spans="1:8" s="212" customFormat="1" ht="14.1" customHeight="1" x14ac:dyDescent="0.3">
      <c r="A59" s="331" t="s">
        <v>623</v>
      </c>
      <c r="B59" s="332"/>
      <c r="C59" s="332"/>
      <c r="D59" s="401"/>
      <c r="E59" s="401"/>
      <c r="F59" s="348"/>
      <c r="G59" s="398"/>
      <c r="H59" s="399"/>
    </row>
    <row r="60" spans="1:8" s="212" customFormat="1" ht="14.1" customHeight="1" x14ac:dyDescent="0.3">
      <c r="A60" s="174" t="s">
        <v>621</v>
      </c>
      <c r="B60" s="155" t="s">
        <v>162</v>
      </c>
      <c r="C60" s="268">
        <v>10</v>
      </c>
      <c r="D60" s="191">
        <v>0</v>
      </c>
      <c r="E60" s="190"/>
      <c r="F60" s="214"/>
      <c r="G60" s="238">
        <f>C60*D60</f>
        <v>0</v>
      </c>
      <c r="H60" s="230"/>
    </row>
    <row r="61" spans="1:8" s="212" customFormat="1" ht="14.1" customHeight="1" x14ac:dyDescent="0.3">
      <c r="A61" s="174" t="s">
        <v>622</v>
      </c>
      <c r="B61" s="155" t="s">
        <v>162</v>
      </c>
      <c r="C61" s="268">
        <v>10</v>
      </c>
      <c r="D61" s="191">
        <v>0</v>
      </c>
      <c r="E61" s="190"/>
      <c r="F61" s="214"/>
      <c r="G61" s="238">
        <f>C61*D61</f>
        <v>0</v>
      </c>
      <c r="H61" s="230"/>
    </row>
    <row r="62" spans="1:8" s="212" customFormat="1" ht="14.1" customHeight="1" x14ac:dyDescent="0.3">
      <c r="A62" s="174"/>
      <c r="B62" s="155"/>
      <c r="C62" s="213"/>
      <c r="D62" s="191"/>
      <c r="E62" s="231"/>
      <c r="F62" s="232"/>
      <c r="G62" s="146">
        <f>SUM(G60:G61)</f>
        <v>0</v>
      </c>
      <c r="H62" s="233"/>
    </row>
    <row r="63" spans="1:8" s="137" customFormat="1" ht="14.1" customHeight="1" x14ac:dyDescent="0.3">
      <c r="A63" s="331" t="s">
        <v>445</v>
      </c>
      <c r="B63" s="332"/>
      <c r="C63" s="332"/>
      <c r="D63" s="401"/>
      <c r="E63" s="401"/>
      <c r="F63" s="348"/>
      <c r="G63" s="398"/>
      <c r="H63" s="399"/>
    </row>
    <row r="64" spans="1:8" s="137" customFormat="1" ht="14.1" customHeight="1" x14ac:dyDescent="0.3">
      <c r="A64" s="36" t="s">
        <v>446</v>
      </c>
      <c r="B64" s="46" t="s">
        <v>162</v>
      </c>
      <c r="C64" s="267">
        <v>5</v>
      </c>
      <c r="D64" s="162">
        <v>0</v>
      </c>
      <c r="E64" s="149">
        <f>C64*D64</f>
        <v>0</v>
      </c>
      <c r="F64" s="53" t="s">
        <v>447</v>
      </c>
      <c r="G64" s="227">
        <f>C64*D64</f>
        <v>0</v>
      </c>
      <c r="H64" s="47"/>
    </row>
    <row r="65" spans="1:8" s="137" customFormat="1" ht="14.1" customHeight="1" x14ac:dyDescent="0.3">
      <c r="A65" s="36" t="s">
        <v>448</v>
      </c>
      <c r="B65" s="46" t="s">
        <v>162</v>
      </c>
      <c r="C65" s="267">
        <v>130</v>
      </c>
      <c r="D65" s="162">
        <v>0</v>
      </c>
      <c r="E65" s="149">
        <f t="shared" ref="E65:E71" si="6">C65*D65</f>
        <v>0</v>
      </c>
      <c r="F65" s="53" t="s">
        <v>447</v>
      </c>
      <c r="G65" s="227">
        <f t="shared" ref="G65:G74" si="7">C65*D65</f>
        <v>0</v>
      </c>
      <c r="H65" s="47"/>
    </row>
    <row r="66" spans="1:8" s="137" customFormat="1" ht="14.1" customHeight="1" x14ac:dyDescent="0.3">
      <c r="A66" s="36" t="s">
        <v>449</v>
      </c>
      <c r="B66" s="46" t="s">
        <v>162</v>
      </c>
      <c r="C66" s="267">
        <v>60</v>
      </c>
      <c r="D66" s="162">
        <v>0</v>
      </c>
      <c r="E66" s="149">
        <f t="shared" si="6"/>
        <v>0</v>
      </c>
      <c r="F66" s="53" t="s">
        <v>447</v>
      </c>
      <c r="G66" s="227">
        <f t="shared" si="7"/>
        <v>0</v>
      </c>
      <c r="H66" s="47"/>
    </row>
    <row r="67" spans="1:8" s="137" customFormat="1" ht="14.1" customHeight="1" x14ac:dyDescent="0.3">
      <c r="A67" s="36" t="s">
        <v>450</v>
      </c>
      <c r="B67" s="46" t="s">
        <v>162</v>
      </c>
      <c r="C67" s="267">
        <v>20</v>
      </c>
      <c r="D67" s="162">
        <v>0</v>
      </c>
      <c r="E67" s="149">
        <f t="shared" si="6"/>
        <v>0</v>
      </c>
      <c r="F67" s="53" t="s">
        <v>447</v>
      </c>
      <c r="G67" s="227">
        <f t="shared" si="7"/>
        <v>0</v>
      </c>
      <c r="H67" s="47"/>
    </row>
    <row r="68" spans="1:8" s="137" customFormat="1" ht="14.1" customHeight="1" x14ac:dyDescent="0.3">
      <c r="A68" s="36" t="s">
        <v>451</v>
      </c>
      <c r="B68" s="46" t="s">
        <v>162</v>
      </c>
      <c r="C68" s="267">
        <v>17</v>
      </c>
      <c r="D68" s="162">
        <v>0</v>
      </c>
      <c r="E68" s="149">
        <f t="shared" si="6"/>
        <v>0</v>
      </c>
      <c r="F68" s="53" t="s">
        <v>447</v>
      </c>
      <c r="G68" s="227">
        <f t="shared" si="7"/>
        <v>0</v>
      </c>
      <c r="H68" s="47"/>
    </row>
    <row r="69" spans="1:8" s="137" customFormat="1" ht="14.1" customHeight="1" x14ac:dyDescent="0.3">
      <c r="A69" s="36" t="s">
        <v>452</v>
      </c>
      <c r="B69" s="46" t="s">
        <v>162</v>
      </c>
      <c r="C69" s="267">
        <v>2</v>
      </c>
      <c r="D69" s="162">
        <v>0</v>
      </c>
      <c r="E69" s="149">
        <f t="shared" si="6"/>
        <v>0</v>
      </c>
      <c r="F69" s="53" t="s">
        <v>447</v>
      </c>
      <c r="G69" s="227">
        <f t="shared" si="7"/>
        <v>0</v>
      </c>
      <c r="H69" s="47"/>
    </row>
    <row r="70" spans="1:8" s="137" customFormat="1" ht="14.1" customHeight="1" x14ac:dyDescent="0.3">
      <c r="A70" s="36" t="s">
        <v>453</v>
      </c>
      <c r="B70" s="46" t="s">
        <v>162</v>
      </c>
      <c r="C70" s="267">
        <v>50</v>
      </c>
      <c r="D70" s="162">
        <v>0</v>
      </c>
      <c r="E70" s="149">
        <f t="shared" si="6"/>
        <v>0</v>
      </c>
      <c r="F70" s="53" t="s">
        <v>447</v>
      </c>
      <c r="G70" s="227">
        <f t="shared" si="7"/>
        <v>0</v>
      </c>
      <c r="H70" s="47"/>
    </row>
    <row r="71" spans="1:8" s="137" customFormat="1" ht="14.1" customHeight="1" x14ac:dyDescent="0.3">
      <c r="A71" s="36" t="s">
        <v>454</v>
      </c>
      <c r="B71" s="46" t="s">
        <v>162</v>
      </c>
      <c r="C71" s="267">
        <v>90</v>
      </c>
      <c r="D71" s="162">
        <v>0</v>
      </c>
      <c r="E71" s="149">
        <f t="shared" si="6"/>
        <v>0</v>
      </c>
      <c r="F71" s="53" t="s">
        <v>447</v>
      </c>
      <c r="G71" s="227">
        <f t="shared" si="7"/>
        <v>0</v>
      </c>
      <c r="H71" s="47"/>
    </row>
    <row r="72" spans="1:8" s="137" customFormat="1" ht="14.1" customHeight="1" x14ac:dyDescent="0.3">
      <c r="A72" s="36" t="s">
        <v>455</v>
      </c>
      <c r="B72" s="46" t="s">
        <v>162</v>
      </c>
      <c r="C72" s="267">
        <v>30</v>
      </c>
      <c r="D72" s="162">
        <v>0</v>
      </c>
      <c r="E72" s="149">
        <f>C72*D72</f>
        <v>0</v>
      </c>
      <c r="F72" s="53" t="s">
        <v>447</v>
      </c>
      <c r="G72" s="227">
        <f t="shared" si="7"/>
        <v>0</v>
      </c>
      <c r="H72" s="47"/>
    </row>
    <row r="73" spans="1:8" s="137" customFormat="1" ht="14.1" customHeight="1" x14ac:dyDescent="0.3">
      <c r="A73" s="36" t="s">
        <v>456</v>
      </c>
      <c r="B73" s="46" t="s">
        <v>162</v>
      </c>
      <c r="C73" s="267">
        <v>10</v>
      </c>
      <c r="D73" s="162">
        <v>0</v>
      </c>
      <c r="E73" s="149">
        <f>C73*D73</f>
        <v>0</v>
      </c>
      <c r="F73" s="53" t="s">
        <v>447</v>
      </c>
      <c r="G73" s="227">
        <f t="shared" si="7"/>
        <v>0</v>
      </c>
      <c r="H73" s="47"/>
    </row>
    <row r="74" spans="1:8" s="137" customFormat="1" ht="14.1" customHeight="1" x14ac:dyDescent="0.3">
      <c r="A74" s="36" t="s">
        <v>752</v>
      </c>
      <c r="B74" s="46" t="s">
        <v>162</v>
      </c>
      <c r="C74" s="267">
        <v>10</v>
      </c>
      <c r="D74" s="162">
        <v>0</v>
      </c>
      <c r="G74" s="227">
        <f t="shared" si="7"/>
        <v>0</v>
      </c>
      <c r="H74" s="47"/>
    </row>
    <row r="75" spans="1:8" s="137" customFormat="1" ht="14.1" customHeight="1" x14ac:dyDescent="0.3">
      <c r="A75" s="167"/>
      <c r="B75" s="168"/>
      <c r="C75" s="192"/>
      <c r="D75" s="169"/>
      <c r="E75" s="146">
        <f>SUM(E64:E73)</f>
        <v>0</v>
      </c>
      <c r="F75" s="166"/>
      <c r="G75" s="146">
        <f>SUM(G64:G74)</f>
        <v>0</v>
      </c>
      <c r="H75" s="11"/>
    </row>
    <row r="76" spans="1:8" s="137" customFormat="1" ht="14.1" customHeight="1" x14ac:dyDescent="0.3">
      <c r="A76" s="331" t="s">
        <v>457</v>
      </c>
      <c r="B76" s="332"/>
      <c r="C76" s="332"/>
      <c r="D76" s="348"/>
      <c r="E76" s="348"/>
      <c r="F76" s="348"/>
      <c r="G76" s="398"/>
      <c r="H76" s="399"/>
    </row>
    <row r="77" spans="1:8" s="137" customFormat="1" ht="14.1" customHeight="1" x14ac:dyDescent="0.3">
      <c r="A77" s="33" t="s">
        <v>458</v>
      </c>
      <c r="B77" s="46" t="s">
        <v>272</v>
      </c>
      <c r="C77" s="266">
        <v>13</v>
      </c>
      <c r="D77" s="99">
        <v>0</v>
      </c>
      <c r="E77" s="149">
        <f>C77*D77</f>
        <v>0</v>
      </c>
      <c r="F77" s="45" t="s">
        <v>356</v>
      </c>
      <c r="G77" s="227">
        <f>C77*D77</f>
        <v>0</v>
      </c>
      <c r="H77" s="47"/>
    </row>
    <row r="78" spans="1:8" s="137" customFormat="1" ht="14.1" customHeight="1" x14ac:dyDescent="0.3">
      <c r="A78" s="33" t="s">
        <v>459</v>
      </c>
      <c r="B78" s="46" t="s">
        <v>272</v>
      </c>
      <c r="C78" s="266">
        <v>4</v>
      </c>
      <c r="D78" s="99">
        <v>0</v>
      </c>
      <c r="E78" s="149">
        <f>C78*D78</f>
        <v>0</v>
      </c>
      <c r="F78" s="45" t="s">
        <v>356</v>
      </c>
      <c r="G78" s="227">
        <f t="shared" ref="G78:G81" si="8">C78*D78</f>
        <v>0</v>
      </c>
      <c r="H78" s="47"/>
    </row>
    <row r="79" spans="1:8" s="137" customFormat="1" ht="14.1" customHeight="1" x14ac:dyDescent="0.3">
      <c r="A79" s="33" t="s">
        <v>460</v>
      </c>
      <c r="B79" s="46" t="s">
        <v>272</v>
      </c>
      <c r="C79" s="266">
        <v>130</v>
      </c>
      <c r="D79" s="99">
        <v>0</v>
      </c>
      <c r="E79" s="149">
        <f>C79*D79</f>
        <v>0</v>
      </c>
      <c r="F79" s="45" t="s">
        <v>356</v>
      </c>
      <c r="G79" s="227">
        <f t="shared" si="8"/>
        <v>0</v>
      </c>
      <c r="H79" s="47"/>
    </row>
    <row r="80" spans="1:8" s="137" customFormat="1" ht="14.1" customHeight="1" x14ac:dyDescent="0.3">
      <c r="A80" s="33" t="s">
        <v>461</v>
      </c>
      <c r="B80" s="46" t="s">
        <v>272</v>
      </c>
      <c r="C80" s="266">
        <v>180</v>
      </c>
      <c r="D80" s="99">
        <v>0</v>
      </c>
      <c r="E80" s="149">
        <f>C80*D80</f>
        <v>0</v>
      </c>
      <c r="F80" s="45" t="s">
        <v>356</v>
      </c>
      <c r="G80" s="227">
        <f t="shared" si="8"/>
        <v>0</v>
      </c>
      <c r="H80" s="47"/>
    </row>
    <row r="81" spans="1:8" s="137" customFormat="1" ht="14.1" customHeight="1" x14ac:dyDescent="0.3">
      <c r="A81" s="33" t="s">
        <v>462</v>
      </c>
      <c r="B81" s="46" t="s">
        <v>272</v>
      </c>
      <c r="C81" s="266">
        <v>2</v>
      </c>
      <c r="D81" s="99">
        <v>0</v>
      </c>
      <c r="E81" s="149">
        <f>C81*D81</f>
        <v>0</v>
      </c>
      <c r="F81" s="45" t="s">
        <v>356</v>
      </c>
      <c r="G81" s="227">
        <f t="shared" si="8"/>
        <v>0</v>
      </c>
      <c r="H81" s="47"/>
    </row>
    <row r="82" spans="1:8" s="137" customFormat="1" ht="14.1" customHeight="1" x14ac:dyDescent="0.3">
      <c r="A82" s="11"/>
      <c r="B82" s="134"/>
      <c r="C82" s="11"/>
      <c r="D82" s="193"/>
      <c r="E82" s="113">
        <f>SUM(E77:E81)</f>
        <v>0</v>
      </c>
      <c r="F82" s="147"/>
      <c r="G82" s="146">
        <f>SUM(G77:G81)</f>
        <v>0</v>
      </c>
      <c r="H82" s="11"/>
    </row>
    <row r="83" spans="1:8" s="137" customFormat="1" ht="16.5" x14ac:dyDescent="0.3">
      <c r="A83" s="331" t="s">
        <v>753</v>
      </c>
      <c r="B83" s="332"/>
      <c r="C83" s="332"/>
      <c r="D83" s="348"/>
      <c r="E83" s="348"/>
      <c r="F83" s="348"/>
      <c r="G83" s="398"/>
      <c r="H83" s="399"/>
    </row>
    <row r="84" spans="1:8" s="137" customFormat="1" ht="15" customHeight="1" x14ac:dyDescent="0.3">
      <c r="A84" s="33" t="s">
        <v>754</v>
      </c>
      <c r="B84" s="46" t="s">
        <v>162</v>
      </c>
      <c r="C84" s="193">
        <v>2</v>
      </c>
      <c r="D84" s="99">
        <v>0</v>
      </c>
      <c r="E84" s="113"/>
      <c r="F84" s="147"/>
      <c r="G84" s="246">
        <f>D84*C84</f>
        <v>0</v>
      </c>
      <c r="H84" s="11"/>
    </row>
    <row r="85" spans="1:8" s="137" customFormat="1" ht="15" customHeight="1" x14ac:dyDescent="0.3">
      <c r="A85" s="33" t="s">
        <v>755</v>
      </c>
      <c r="B85" s="46" t="s">
        <v>162</v>
      </c>
      <c r="C85" s="193">
        <v>5</v>
      </c>
      <c r="D85" s="99">
        <v>0</v>
      </c>
      <c r="E85" s="113"/>
      <c r="F85" s="147"/>
      <c r="G85" s="246">
        <f>D85*C85</f>
        <v>0</v>
      </c>
      <c r="H85" s="11"/>
    </row>
    <row r="86" spans="1:8" s="137" customFormat="1" ht="15" customHeight="1" x14ac:dyDescent="0.3">
      <c r="A86" s="11"/>
      <c r="B86" s="134"/>
      <c r="C86" s="11"/>
      <c r="D86" s="193"/>
      <c r="E86" s="113"/>
      <c r="F86" s="147"/>
      <c r="G86" s="146">
        <f>SUM(G84:G85)</f>
        <v>0</v>
      </c>
      <c r="H86" s="11"/>
    </row>
    <row r="87" spans="1:8" s="137" customFormat="1" ht="14.1" customHeight="1" x14ac:dyDescent="0.3">
      <c r="A87" s="331" t="s">
        <v>632</v>
      </c>
      <c r="B87" s="332"/>
      <c r="C87" s="332"/>
      <c r="D87" s="348"/>
      <c r="E87" s="348"/>
      <c r="F87" s="348"/>
      <c r="G87" s="398"/>
      <c r="H87" s="399"/>
    </row>
    <row r="88" spans="1:8" s="137" customFormat="1" ht="14.1" customHeight="1" x14ac:dyDescent="0.3">
      <c r="A88" s="11" t="s">
        <v>633</v>
      </c>
      <c r="B88" s="46" t="s">
        <v>162</v>
      </c>
      <c r="C88" s="193">
        <v>3</v>
      </c>
      <c r="D88" s="99">
        <v>0</v>
      </c>
      <c r="E88" s="113"/>
      <c r="F88" s="147"/>
      <c r="G88" s="246">
        <f t="shared" ref="G88:G93" si="9">C88*D88</f>
        <v>0</v>
      </c>
      <c r="H88" s="47"/>
    </row>
    <row r="89" spans="1:8" s="137" customFormat="1" ht="14.1" customHeight="1" x14ac:dyDescent="0.3">
      <c r="A89" s="11" t="s">
        <v>634</v>
      </c>
      <c r="B89" s="46" t="s">
        <v>162</v>
      </c>
      <c r="C89" s="193">
        <v>5</v>
      </c>
      <c r="D89" s="99">
        <v>0</v>
      </c>
      <c r="E89" s="113"/>
      <c r="F89" s="147"/>
      <c r="G89" s="246">
        <f t="shared" si="9"/>
        <v>0</v>
      </c>
      <c r="H89" s="47"/>
    </row>
    <row r="90" spans="1:8" s="137" customFormat="1" ht="14.1" customHeight="1" x14ac:dyDescent="0.3">
      <c r="A90" s="11" t="s">
        <v>635</v>
      </c>
      <c r="B90" s="46" t="s">
        <v>162</v>
      </c>
      <c r="C90" s="193">
        <v>2</v>
      </c>
      <c r="D90" s="99">
        <v>0</v>
      </c>
      <c r="E90" s="113"/>
      <c r="F90" s="147"/>
      <c r="G90" s="246">
        <f t="shared" si="9"/>
        <v>0</v>
      </c>
      <c r="H90" s="47"/>
    </row>
    <row r="91" spans="1:8" s="137" customFormat="1" ht="14.1" customHeight="1" x14ac:dyDescent="0.3">
      <c r="A91" s="11" t="s">
        <v>636</v>
      </c>
      <c r="B91" s="46" t="s">
        <v>162</v>
      </c>
      <c r="C91" s="193">
        <v>5</v>
      </c>
      <c r="D91" s="99">
        <v>0</v>
      </c>
      <c r="E91" s="113"/>
      <c r="F91" s="147"/>
      <c r="G91" s="246">
        <f t="shared" si="9"/>
        <v>0</v>
      </c>
      <c r="H91" s="47"/>
    </row>
    <row r="92" spans="1:8" s="137" customFormat="1" ht="14.1" customHeight="1" x14ac:dyDescent="0.3">
      <c r="A92" s="11" t="s">
        <v>637</v>
      </c>
      <c r="B92" s="46" t="s">
        <v>162</v>
      </c>
      <c r="C92" s="193">
        <v>3</v>
      </c>
      <c r="D92" s="99">
        <v>0</v>
      </c>
      <c r="E92" s="113"/>
      <c r="F92" s="147"/>
      <c r="G92" s="246">
        <f t="shared" si="9"/>
        <v>0</v>
      </c>
      <c r="H92" s="47"/>
    </row>
    <row r="93" spans="1:8" s="137" customFormat="1" ht="14.1" customHeight="1" x14ac:dyDescent="0.3">
      <c r="A93" s="11" t="s">
        <v>638</v>
      </c>
      <c r="B93" s="46" t="s">
        <v>162</v>
      </c>
      <c r="C93" s="193">
        <v>3</v>
      </c>
      <c r="D93" s="99">
        <v>0</v>
      </c>
      <c r="E93" s="113"/>
      <c r="F93" s="147"/>
      <c r="G93" s="246">
        <f t="shared" si="9"/>
        <v>0</v>
      </c>
      <c r="H93" s="47"/>
    </row>
    <row r="94" spans="1:8" s="137" customFormat="1" ht="14.1" customHeight="1" x14ac:dyDescent="0.3">
      <c r="A94" s="11"/>
      <c r="B94" s="134"/>
      <c r="C94" s="11"/>
      <c r="D94" s="193"/>
      <c r="E94" s="113"/>
      <c r="F94" s="147"/>
      <c r="G94" s="146">
        <f>SUM(G88:G93)</f>
        <v>0</v>
      </c>
      <c r="H94" s="11"/>
    </row>
    <row r="95" spans="1:8" s="137" customFormat="1" ht="14.1" customHeight="1" x14ac:dyDescent="0.3">
      <c r="A95" s="321" t="s">
        <v>463</v>
      </c>
      <c r="B95" s="321"/>
      <c r="C95" s="321"/>
      <c r="D95" s="321"/>
      <c r="E95" s="114" t="e">
        <f>E15+E25+E52+#REF!+E75+E34+E82</f>
        <v>#REF!</v>
      </c>
      <c r="F95" s="157"/>
      <c r="G95" s="114">
        <f>G15+G25+G34+G52+G58+G62+G75+G82+G94+G86</f>
        <v>0</v>
      </c>
      <c r="H95" s="11"/>
    </row>
    <row r="97" spans="1:8" ht="15" x14ac:dyDescent="0.3">
      <c r="A97" s="170" t="s">
        <v>165</v>
      </c>
    </row>
    <row r="98" spans="1:8" ht="15" x14ac:dyDescent="0.3">
      <c r="A98" s="170"/>
    </row>
    <row r="99" spans="1:8" ht="15" customHeight="1" x14ac:dyDescent="0.3">
      <c r="A99" s="400" t="s">
        <v>581</v>
      </c>
      <c r="B99" s="325"/>
      <c r="C99" s="325"/>
      <c r="D99" s="325"/>
      <c r="E99" s="325"/>
      <c r="F99" s="325"/>
      <c r="G99" s="323"/>
      <c r="H99" s="323"/>
    </row>
    <row r="100" spans="1:8" ht="60" customHeight="1" x14ac:dyDescent="0.3">
      <c r="A100" s="400" t="s">
        <v>805</v>
      </c>
      <c r="B100" s="325"/>
      <c r="C100" s="325"/>
      <c r="D100" s="325"/>
      <c r="E100" s="325"/>
      <c r="F100" s="325"/>
      <c r="G100" s="323"/>
      <c r="H100" s="323"/>
    </row>
    <row r="101" spans="1:8" ht="30" customHeight="1" x14ac:dyDescent="0.3">
      <c r="A101" s="400" t="s">
        <v>580</v>
      </c>
      <c r="B101" s="325"/>
      <c r="C101" s="325"/>
      <c r="D101" s="325"/>
      <c r="E101" s="325"/>
      <c r="F101" s="325"/>
      <c r="G101" s="323"/>
      <c r="H101" s="323"/>
    </row>
    <row r="102" spans="1:8" ht="45" customHeight="1" x14ac:dyDescent="0.3">
      <c r="A102" s="402" t="s">
        <v>772</v>
      </c>
      <c r="B102" s="402"/>
      <c r="C102" s="402"/>
      <c r="D102" s="402"/>
      <c r="E102" s="402"/>
      <c r="F102" s="402"/>
      <c r="G102" s="402"/>
      <c r="H102" s="402"/>
    </row>
    <row r="103" spans="1:8" ht="15" customHeight="1" x14ac:dyDescent="0.3">
      <c r="A103" s="396" t="s">
        <v>626</v>
      </c>
      <c r="B103" s="397"/>
      <c r="C103" s="397"/>
      <c r="D103" s="397"/>
      <c r="E103" s="397"/>
      <c r="F103" s="397"/>
      <c r="G103" s="398"/>
      <c r="H103" s="399"/>
    </row>
    <row r="107" spans="1:8" ht="15" x14ac:dyDescent="0.3">
      <c r="A107" s="116" t="s">
        <v>154</v>
      </c>
      <c r="B107" s="116"/>
      <c r="C107" s="116"/>
      <c r="D107" s="116" t="s">
        <v>155</v>
      </c>
      <c r="E107" s="115"/>
    </row>
    <row r="108" spans="1:8" ht="15" x14ac:dyDescent="0.3">
      <c r="A108" s="116"/>
      <c r="B108" s="116"/>
      <c r="C108" s="116"/>
      <c r="D108" s="116"/>
      <c r="E108" s="115"/>
    </row>
    <row r="109" spans="1:8" ht="15" x14ac:dyDescent="0.3">
      <c r="A109" s="84" t="s">
        <v>510</v>
      </c>
      <c r="B109" s="116"/>
      <c r="C109" s="116"/>
      <c r="D109" s="84" t="s">
        <v>269</v>
      </c>
      <c r="E109" s="115"/>
    </row>
    <row r="110" spans="1:8" ht="15" x14ac:dyDescent="0.3">
      <c r="A110" s="164"/>
      <c r="B110" s="177"/>
      <c r="C110" s="177"/>
      <c r="E110" s="115"/>
    </row>
    <row r="111" spans="1:8" ht="18" x14ac:dyDescent="0.35">
      <c r="A111" s="195"/>
      <c r="B111" s="171"/>
      <c r="C111" s="115"/>
      <c r="D111" s="196"/>
      <c r="E111" s="115"/>
    </row>
    <row r="112" spans="1:8" x14ac:dyDescent="0.2">
      <c r="A112" s="197"/>
      <c r="B112" s="197"/>
      <c r="C112" s="198"/>
      <c r="D112" s="197"/>
    </row>
  </sheetData>
  <sheetProtection algorithmName="SHA-512" hashValue="T3NszQxHuymDHkHxseJ44irioMH8/uIxSJsu8P1+F8TZ0Nf5zitczuECQeCvh8xVgfKb4GOjrPkNuXidjm/VSw==" saltValue="DwdhTsry+CuKCWYYVWyoEw==" spinCount="100000" sheet="1" objects="1" scenarios="1" selectLockedCells="1"/>
  <mergeCells count="16">
    <mergeCell ref="A6:H6"/>
    <mergeCell ref="A16:H16"/>
    <mergeCell ref="A26:H26"/>
    <mergeCell ref="A99:H99"/>
    <mergeCell ref="A95:D95"/>
    <mergeCell ref="A87:H87"/>
    <mergeCell ref="A63:H63"/>
    <mergeCell ref="A76:H76"/>
    <mergeCell ref="A53:H53"/>
    <mergeCell ref="A103:H103"/>
    <mergeCell ref="A100:H100"/>
    <mergeCell ref="A101:H101"/>
    <mergeCell ref="A35:H35"/>
    <mergeCell ref="A59:H59"/>
    <mergeCell ref="A83:H83"/>
    <mergeCell ref="A102:H102"/>
  </mergeCells>
  <pageMargins left="1.17" right="0.75" top="1" bottom="1" header="0" footer="0"/>
  <pageSetup scale="54" orientation="portrait" r:id="rId1"/>
  <headerFooter alignWithMargins="0"/>
  <rowBreaks count="2" manualBreakCount="2">
    <brk id="52" max="7" man="1"/>
    <brk id="11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zoomScaleNormal="100" zoomScaleSheetLayoutView="50" workbookViewId="0">
      <selection activeCell="D7" sqref="D7"/>
    </sheetView>
  </sheetViews>
  <sheetFormatPr defaultRowHeight="12.75" x14ac:dyDescent="0.2"/>
  <cols>
    <col min="1" max="1" width="27.140625" customWidth="1"/>
    <col min="2" max="2" width="14.7109375" customWidth="1"/>
    <col min="3" max="3" width="12.28515625" customWidth="1"/>
    <col min="4" max="4" width="14" style="282" customWidth="1"/>
    <col min="5" max="5" width="16.28515625" customWidth="1"/>
    <col min="6" max="6" width="21.85546875" customWidth="1"/>
  </cols>
  <sheetData>
    <row r="1" spans="1:6" ht="18" x14ac:dyDescent="0.35">
      <c r="A1" s="27" t="s">
        <v>8</v>
      </c>
      <c r="B1" s="60"/>
      <c r="C1" s="5"/>
      <c r="D1" s="60"/>
      <c r="E1" s="12"/>
      <c r="F1" s="61"/>
    </row>
    <row r="2" spans="1:6" ht="18" x14ac:dyDescent="0.35">
      <c r="A2" s="27" t="s">
        <v>174</v>
      </c>
      <c r="B2" s="60"/>
      <c r="C2" s="5"/>
      <c r="D2" s="60"/>
      <c r="E2" s="12"/>
      <c r="F2" s="61"/>
    </row>
    <row r="3" spans="1:6" ht="18" x14ac:dyDescent="0.35">
      <c r="A3" s="27"/>
      <c r="B3" s="60"/>
      <c r="C3" s="5"/>
      <c r="D3" s="60"/>
      <c r="E3" s="12"/>
      <c r="F3" s="61"/>
    </row>
    <row r="4" spans="1:6" ht="18" x14ac:dyDescent="0.35">
      <c r="A4" s="27"/>
      <c r="B4" s="60"/>
      <c r="C4" s="5"/>
      <c r="D4" s="60"/>
      <c r="E4" s="12"/>
      <c r="F4" s="61"/>
    </row>
    <row r="5" spans="1:6" ht="34.5" customHeight="1" x14ac:dyDescent="0.3">
      <c r="A5" s="30" t="s">
        <v>156</v>
      </c>
      <c r="B5" s="30" t="s">
        <v>157</v>
      </c>
      <c r="C5" s="31" t="s">
        <v>158</v>
      </c>
      <c r="D5" s="32" t="s">
        <v>176</v>
      </c>
      <c r="E5" s="78" t="s">
        <v>160</v>
      </c>
      <c r="F5" s="31" t="s">
        <v>161</v>
      </c>
    </row>
    <row r="6" spans="1:6" ht="16.5" x14ac:dyDescent="0.3">
      <c r="A6" s="331" t="s">
        <v>811</v>
      </c>
      <c r="B6" s="332"/>
      <c r="C6" s="332"/>
      <c r="D6" s="338"/>
      <c r="E6" s="338"/>
      <c r="F6" s="340"/>
    </row>
    <row r="7" spans="1:6" ht="16.5" x14ac:dyDescent="0.3">
      <c r="A7" s="36" t="s">
        <v>190</v>
      </c>
      <c r="B7" s="34" t="s">
        <v>162</v>
      </c>
      <c r="C7" s="55">
        <v>5</v>
      </c>
      <c r="D7" s="277">
        <v>0</v>
      </c>
      <c r="E7" s="89">
        <f>C7*D7</f>
        <v>0</v>
      </c>
      <c r="F7" s="53"/>
    </row>
    <row r="8" spans="1:6" ht="16.5" x14ac:dyDescent="0.3">
      <c r="A8" s="36" t="s">
        <v>191</v>
      </c>
      <c r="B8" s="34" t="s">
        <v>162</v>
      </c>
      <c r="C8" s="55">
        <v>10</v>
      </c>
      <c r="D8" s="277">
        <v>0</v>
      </c>
      <c r="E8" s="89">
        <f t="shared" ref="E8:E22" si="0">C8*D8</f>
        <v>0</v>
      </c>
      <c r="F8" s="53"/>
    </row>
    <row r="9" spans="1:6" ht="16.5" x14ac:dyDescent="0.3">
      <c r="A9" s="36" t="s">
        <v>194</v>
      </c>
      <c r="B9" s="34" t="s">
        <v>162</v>
      </c>
      <c r="C9" s="55">
        <v>1</v>
      </c>
      <c r="D9" s="277">
        <v>0</v>
      </c>
      <c r="E9" s="89">
        <f t="shared" si="0"/>
        <v>0</v>
      </c>
      <c r="F9" s="53"/>
    </row>
    <row r="10" spans="1:6" ht="16.5" x14ac:dyDescent="0.3">
      <c r="A10" s="36" t="s">
        <v>192</v>
      </c>
      <c r="B10" s="34" t="s">
        <v>162</v>
      </c>
      <c r="C10" s="55">
        <v>100</v>
      </c>
      <c r="D10" s="277">
        <v>0</v>
      </c>
      <c r="E10" s="89">
        <f t="shared" si="0"/>
        <v>0</v>
      </c>
      <c r="F10" s="53"/>
    </row>
    <row r="11" spans="1:6" ht="16.5" x14ac:dyDescent="0.3">
      <c r="A11" s="36" t="s">
        <v>252</v>
      </c>
      <c r="B11" s="34" t="s">
        <v>162</v>
      </c>
      <c r="C11" s="55">
        <v>5</v>
      </c>
      <c r="D11" s="277">
        <v>0</v>
      </c>
      <c r="E11" s="89">
        <f t="shared" si="0"/>
        <v>0</v>
      </c>
      <c r="F11" s="53"/>
    </row>
    <row r="12" spans="1:6" ht="16.5" x14ac:dyDescent="0.3">
      <c r="A12" s="36" t="s">
        <v>193</v>
      </c>
      <c r="B12" s="34" t="s">
        <v>162</v>
      </c>
      <c r="C12" s="55">
        <v>1</v>
      </c>
      <c r="D12" s="277">
        <v>0</v>
      </c>
      <c r="E12" s="89">
        <f t="shared" si="0"/>
        <v>0</v>
      </c>
      <c r="F12" s="53"/>
    </row>
    <row r="13" spans="1:6" ht="16.5" x14ac:dyDescent="0.3">
      <c r="A13" s="36" t="s">
        <v>182</v>
      </c>
      <c r="B13" s="34" t="s">
        <v>162</v>
      </c>
      <c r="C13" s="55">
        <v>1</v>
      </c>
      <c r="D13" s="277">
        <v>0</v>
      </c>
      <c r="E13" s="89">
        <f t="shared" si="0"/>
        <v>0</v>
      </c>
      <c r="F13" s="53"/>
    </row>
    <row r="14" spans="1:6" ht="16.5" x14ac:dyDescent="0.3">
      <c r="A14" s="36" t="s">
        <v>195</v>
      </c>
      <c r="B14" s="34" t="s">
        <v>162</v>
      </c>
      <c r="C14" s="55">
        <v>1</v>
      </c>
      <c r="D14" s="277">
        <v>0</v>
      </c>
      <c r="E14" s="89">
        <f t="shared" si="0"/>
        <v>0</v>
      </c>
      <c r="F14" s="53"/>
    </row>
    <row r="15" spans="1:6" ht="16.5" x14ac:dyDescent="0.3">
      <c r="A15" s="36" t="s">
        <v>196</v>
      </c>
      <c r="B15" s="34" t="s">
        <v>162</v>
      </c>
      <c r="C15" s="55">
        <v>1</v>
      </c>
      <c r="D15" s="277">
        <v>0</v>
      </c>
      <c r="E15" s="89">
        <f t="shared" si="0"/>
        <v>0</v>
      </c>
      <c r="F15" s="53"/>
    </row>
    <row r="16" spans="1:6" ht="16.5" x14ac:dyDescent="0.3">
      <c r="A16" s="36" t="s">
        <v>197</v>
      </c>
      <c r="B16" s="34" t="s">
        <v>162</v>
      </c>
      <c r="C16" s="55">
        <v>1</v>
      </c>
      <c r="D16" s="277">
        <v>0</v>
      </c>
      <c r="E16" s="89">
        <f t="shared" si="0"/>
        <v>0</v>
      </c>
      <c r="F16" s="53"/>
    </row>
    <row r="17" spans="1:6" ht="16.5" x14ac:dyDescent="0.3">
      <c r="A17" s="36" t="s">
        <v>198</v>
      </c>
      <c r="B17" s="34" t="s">
        <v>162</v>
      </c>
      <c r="C17" s="55">
        <v>1</v>
      </c>
      <c r="D17" s="277">
        <v>0</v>
      </c>
      <c r="E17" s="89">
        <f t="shared" si="0"/>
        <v>0</v>
      </c>
      <c r="F17" s="53"/>
    </row>
    <row r="18" spans="1:6" ht="16.5" x14ac:dyDescent="0.3">
      <c r="A18" s="36" t="s">
        <v>199</v>
      </c>
      <c r="B18" s="34" t="s">
        <v>162</v>
      </c>
      <c r="C18" s="55">
        <v>1</v>
      </c>
      <c r="D18" s="277">
        <v>0</v>
      </c>
      <c r="E18" s="89">
        <f t="shared" si="0"/>
        <v>0</v>
      </c>
      <c r="F18" s="53"/>
    </row>
    <row r="19" spans="1:6" ht="16.5" x14ac:dyDescent="0.3">
      <c r="A19" s="36" t="s">
        <v>200</v>
      </c>
      <c r="B19" s="34" t="s">
        <v>162</v>
      </c>
      <c r="C19" s="55">
        <v>1</v>
      </c>
      <c r="D19" s="277">
        <v>0</v>
      </c>
      <c r="E19" s="89">
        <f t="shared" si="0"/>
        <v>0</v>
      </c>
      <c r="F19" s="53"/>
    </row>
    <row r="20" spans="1:6" ht="16.5" x14ac:dyDescent="0.3">
      <c r="A20" s="36" t="s">
        <v>467</v>
      </c>
      <c r="B20" s="34" t="s">
        <v>162</v>
      </c>
      <c r="C20" s="55">
        <v>1</v>
      </c>
      <c r="D20" s="277">
        <v>0</v>
      </c>
      <c r="E20" s="89">
        <f t="shared" si="0"/>
        <v>0</v>
      </c>
      <c r="F20" s="53"/>
    </row>
    <row r="21" spans="1:6" ht="16.5" x14ac:dyDescent="0.3">
      <c r="A21" s="36" t="s">
        <v>468</v>
      </c>
      <c r="B21" s="34" t="s">
        <v>162</v>
      </c>
      <c r="C21" s="55">
        <v>1</v>
      </c>
      <c r="D21" s="277">
        <v>0</v>
      </c>
      <c r="E21" s="89">
        <f t="shared" si="0"/>
        <v>0</v>
      </c>
      <c r="F21" s="53"/>
    </row>
    <row r="22" spans="1:6" ht="16.5" x14ac:dyDescent="0.3">
      <c r="A22" s="36" t="s">
        <v>469</v>
      </c>
      <c r="B22" s="34" t="s">
        <v>162</v>
      </c>
      <c r="C22" s="55">
        <v>1</v>
      </c>
      <c r="D22" s="277">
        <v>0</v>
      </c>
      <c r="E22" s="89">
        <f t="shared" si="0"/>
        <v>0</v>
      </c>
      <c r="F22" s="53"/>
    </row>
    <row r="23" spans="1:6" ht="16.5" x14ac:dyDescent="0.3">
      <c r="A23" s="36"/>
      <c r="B23" s="34"/>
      <c r="C23" s="54"/>
      <c r="D23" s="59"/>
      <c r="E23" s="91">
        <f>SUM(E7:E22)</f>
        <v>0</v>
      </c>
      <c r="F23" s="53"/>
    </row>
    <row r="24" spans="1:6" ht="16.5" x14ac:dyDescent="0.3">
      <c r="A24" s="331" t="s">
        <v>810</v>
      </c>
      <c r="B24" s="332"/>
      <c r="C24" s="332"/>
      <c r="D24" s="338"/>
      <c r="E24" s="338"/>
      <c r="F24" s="340"/>
    </row>
    <row r="25" spans="1:6" ht="16.5" x14ac:dyDescent="0.3">
      <c r="A25" s="36" t="s">
        <v>190</v>
      </c>
      <c r="B25" s="34" t="s">
        <v>162</v>
      </c>
      <c r="C25" s="55">
        <v>5</v>
      </c>
      <c r="D25" s="277">
        <v>0</v>
      </c>
      <c r="E25" s="89">
        <f>C25*D25</f>
        <v>0</v>
      </c>
      <c r="F25" s="53"/>
    </row>
    <row r="26" spans="1:6" ht="16.5" x14ac:dyDescent="0.3">
      <c r="A26" s="36" t="s">
        <v>191</v>
      </c>
      <c r="B26" s="34" t="s">
        <v>162</v>
      </c>
      <c r="C26" s="55">
        <v>10</v>
      </c>
      <c r="D26" s="277">
        <v>0</v>
      </c>
      <c r="E26" s="89">
        <f t="shared" ref="E26:E40" si="1">C26*D26</f>
        <v>0</v>
      </c>
      <c r="F26" s="53"/>
    </row>
    <row r="27" spans="1:6" ht="16.5" x14ac:dyDescent="0.3">
      <c r="A27" s="36" t="s">
        <v>194</v>
      </c>
      <c r="B27" s="34" t="s">
        <v>162</v>
      </c>
      <c r="C27" s="55">
        <v>1</v>
      </c>
      <c r="D27" s="277">
        <v>0</v>
      </c>
      <c r="E27" s="89">
        <f t="shared" si="1"/>
        <v>0</v>
      </c>
      <c r="F27" s="53"/>
    </row>
    <row r="28" spans="1:6" ht="16.5" x14ac:dyDescent="0.3">
      <c r="A28" s="36" t="s">
        <v>192</v>
      </c>
      <c r="B28" s="34" t="s">
        <v>162</v>
      </c>
      <c r="C28" s="55">
        <v>50</v>
      </c>
      <c r="D28" s="277">
        <v>0</v>
      </c>
      <c r="E28" s="89">
        <f t="shared" si="1"/>
        <v>0</v>
      </c>
      <c r="F28" s="53"/>
    </row>
    <row r="29" spans="1:6" ht="16.5" x14ac:dyDescent="0.3">
      <c r="A29" s="36" t="s">
        <v>252</v>
      </c>
      <c r="B29" s="34" t="s">
        <v>162</v>
      </c>
      <c r="C29" s="55">
        <v>5</v>
      </c>
      <c r="D29" s="277">
        <v>0</v>
      </c>
      <c r="E29" s="89">
        <f t="shared" si="1"/>
        <v>0</v>
      </c>
      <c r="F29" s="53"/>
    </row>
    <row r="30" spans="1:6" ht="16.5" x14ac:dyDescent="0.3">
      <c r="A30" s="36" t="s">
        <v>193</v>
      </c>
      <c r="B30" s="34" t="s">
        <v>162</v>
      </c>
      <c r="C30" s="55">
        <v>1</v>
      </c>
      <c r="D30" s="277">
        <v>0</v>
      </c>
      <c r="E30" s="89">
        <f t="shared" si="1"/>
        <v>0</v>
      </c>
      <c r="F30" s="53"/>
    </row>
    <row r="31" spans="1:6" ht="16.5" x14ac:dyDescent="0.3">
      <c r="A31" s="36" t="s">
        <v>182</v>
      </c>
      <c r="B31" s="34" t="s">
        <v>162</v>
      </c>
      <c r="C31" s="55">
        <v>1</v>
      </c>
      <c r="D31" s="277">
        <v>0</v>
      </c>
      <c r="E31" s="89">
        <f t="shared" si="1"/>
        <v>0</v>
      </c>
      <c r="F31" s="53"/>
    </row>
    <row r="32" spans="1:6" ht="16.5" x14ac:dyDescent="0.3">
      <c r="A32" s="36" t="s">
        <v>195</v>
      </c>
      <c r="B32" s="34" t="s">
        <v>162</v>
      </c>
      <c r="C32" s="55">
        <v>1</v>
      </c>
      <c r="D32" s="277">
        <v>0</v>
      </c>
      <c r="E32" s="89">
        <f t="shared" si="1"/>
        <v>0</v>
      </c>
      <c r="F32" s="53"/>
    </row>
    <row r="33" spans="1:6" ht="16.5" x14ac:dyDescent="0.3">
      <c r="A33" s="36" t="s">
        <v>196</v>
      </c>
      <c r="B33" s="34" t="s">
        <v>162</v>
      </c>
      <c r="C33" s="55">
        <v>1</v>
      </c>
      <c r="D33" s="277">
        <v>0</v>
      </c>
      <c r="E33" s="89">
        <f t="shared" si="1"/>
        <v>0</v>
      </c>
      <c r="F33" s="53"/>
    </row>
    <row r="34" spans="1:6" ht="16.5" x14ac:dyDescent="0.3">
      <c r="A34" s="36" t="s">
        <v>197</v>
      </c>
      <c r="B34" s="34" t="s">
        <v>162</v>
      </c>
      <c r="C34" s="55">
        <v>1</v>
      </c>
      <c r="D34" s="277">
        <v>0</v>
      </c>
      <c r="E34" s="89">
        <f t="shared" si="1"/>
        <v>0</v>
      </c>
      <c r="F34" s="53"/>
    </row>
    <row r="35" spans="1:6" ht="16.5" x14ac:dyDescent="0.3">
      <c r="A35" s="36" t="s">
        <v>198</v>
      </c>
      <c r="B35" s="34" t="s">
        <v>162</v>
      </c>
      <c r="C35" s="55">
        <v>1</v>
      </c>
      <c r="D35" s="277">
        <v>0</v>
      </c>
      <c r="E35" s="89">
        <f t="shared" si="1"/>
        <v>0</v>
      </c>
      <c r="F35" s="53"/>
    </row>
    <row r="36" spans="1:6" ht="16.5" x14ac:dyDescent="0.3">
      <c r="A36" s="36" t="s">
        <v>199</v>
      </c>
      <c r="B36" s="34" t="s">
        <v>162</v>
      </c>
      <c r="C36" s="55">
        <v>1</v>
      </c>
      <c r="D36" s="277">
        <v>0</v>
      </c>
      <c r="E36" s="89">
        <f t="shared" si="1"/>
        <v>0</v>
      </c>
      <c r="F36" s="53"/>
    </row>
    <row r="37" spans="1:6" ht="16.5" x14ac:dyDescent="0.3">
      <c r="A37" s="36" t="s">
        <v>200</v>
      </c>
      <c r="B37" s="34" t="s">
        <v>162</v>
      </c>
      <c r="C37" s="55">
        <v>1</v>
      </c>
      <c r="D37" s="277">
        <v>0</v>
      </c>
      <c r="E37" s="89">
        <f t="shared" si="1"/>
        <v>0</v>
      </c>
      <c r="F37" s="53"/>
    </row>
    <row r="38" spans="1:6" ht="16.5" x14ac:dyDescent="0.3">
      <c r="A38" s="36" t="s">
        <v>467</v>
      </c>
      <c r="B38" s="34" t="s">
        <v>162</v>
      </c>
      <c r="C38" s="55">
        <v>1</v>
      </c>
      <c r="D38" s="277">
        <v>0</v>
      </c>
      <c r="E38" s="89">
        <f t="shared" si="1"/>
        <v>0</v>
      </c>
      <c r="F38" s="53"/>
    </row>
    <row r="39" spans="1:6" ht="16.5" x14ac:dyDescent="0.3">
      <c r="A39" s="36" t="s">
        <v>468</v>
      </c>
      <c r="B39" s="34" t="s">
        <v>162</v>
      </c>
      <c r="C39" s="55">
        <v>1</v>
      </c>
      <c r="D39" s="277">
        <v>0</v>
      </c>
      <c r="E39" s="89">
        <f t="shared" si="1"/>
        <v>0</v>
      </c>
      <c r="F39" s="53"/>
    </row>
    <row r="40" spans="1:6" ht="16.5" x14ac:dyDescent="0.3">
      <c r="A40" s="36" t="s">
        <v>469</v>
      </c>
      <c r="B40" s="34" t="s">
        <v>162</v>
      </c>
      <c r="C40" s="55">
        <v>1</v>
      </c>
      <c r="D40" s="277">
        <v>0</v>
      </c>
      <c r="E40" s="89">
        <f t="shared" si="1"/>
        <v>0</v>
      </c>
      <c r="F40" s="53"/>
    </row>
    <row r="41" spans="1:6" ht="16.5" x14ac:dyDescent="0.3">
      <c r="A41" s="36"/>
      <c r="B41" s="34"/>
      <c r="C41" s="54"/>
      <c r="D41" s="59"/>
      <c r="E41" s="91">
        <f>SUM(E25:E40)</f>
        <v>0</v>
      </c>
      <c r="F41" s="53"/>
    </row>
    <row r="42" spans="1:6" ht="16.5" x14ac:dyDescent="0.3">
      <c r="A42" s="322" t="s">
        <v>175</v>
      </c>
      <c r="B42" s="322"/>
      <c r="C42" s="322"/>
      <c r="D42" s="390" t="s">
        <v>123</v>
      </c>
      <c r="E42" s="391"/>
      <c r="F42" s="392"/>
    </row>
    <row r="43" spans="1:6" ht="16.5" x14ac:dyDescent="0.3">
      <c r="A43" s="36" t="s">
        <v>201</v>
      </c>
      <c r="B43" s="34" t="s">
        <v>162</v>
      </c>
      <c r="C43" s="55">
        <v>25</v>
      </c>
      <c r="D43" s="286">
        <v>0</v>
      </c>
      <c r="E43" s="205">
        <f>C43*D43</f>
        <v>0</v>
      </c>
      <c r="F43" s="53"/>
    </row>
    <row r="44" spans="1:6" ht="16.5" x14ac:dyDescent="0.3">
      <c r="A44" s="36" t="s">
        <v>180</v>
      </c>
      <c r="B44" s="34" t="s">
        <v>162</v>
      </c>
      <c r="C44" s="55">
        <v>15</v>
      </c>
      <c r="D44" s="98">
        <v>0</v>
      </c>
      <c r="E44" s="205">
        <f t="shared" ref="E44:E56" si="2">C44*D44</f>
        <v>0</v>
      </c>
      <c r="F44" s="53"/>
    </row>
    <row r="45" spans="1:6" ht="16.5" x14ac:dyDescent="0.3">
      <c r="A45" s="36" t="s">
        <v>181</v>
      </c>
      <c r="B45" s="34" t="s">
        <v>162</v>
      </c>
      <c r="C45" s="55">
        <v>1000</v>
      </c>
      <c r="D45" s="98">
        <v>0</v>
      </c>
      <c r="E45" s="205">
        <f t="shared" si="2"/>
        <v>0</v>
      </c>
      <c r="F45" s="53"/>
    </row>
    <row r="46" spans="1:6" ht="16.5" x14ac:dyDescent="0.3">
      <c r="A46" s="36" t="s">
        <v>253</v>
      </c>
      <c r="B46" s="34" t="s">
        <v>162</v>
      </c>
      <c r="C46" s="55">
        <v>1</v>
      </c>
      <c r="D46" s="98">
        <v>0</v>
      </c>
      <c r="E46" s="205">
        <f t="shared" si="2"/>
        <v>0</v>
      </c>
      <c r="F46" s="53"/>
    </row>
    <row r="47" spans="1:6" ht="16.5" x14ac:dyDescent="0.3">
      <c r="A47" s="112" t="s">
        <v>182</v>
      </c>
      <c r="B47" s="34" t="s">
        <v>162</v>
      </c>
      <c r="C47" s="271">
        <v>15</v>
      </c>
      <c r="D47" s="98">
        <v>0</v>
      </c>
      <c r="E47" s="205">
        <f t="shared" si="2"/>
        <v>0</v>
      </c>
      <c r="F47" s="53"/>
    </row>
    <row r="48" spans="1:6" ht="16.5" x14ac:dyDescent="0.3">
      <c r="A48" s="112" t="s">
        <v>184</v>
      </c>
      <c r="B48" s="34" t="s">
        <v>162</v>
      </c>
      <c r="C48" s="55">
        <v>10</v>
      </c>
      <c r="D48" s="98">
        <v>0</v>
      </c>
      <c r="E48" s="205">
        <f t="shared" si="2"/>
        <v>0</v>
      </c>
      <c r="F48" s="53"/>
    </row>
    <row r="49" spans="1:6" ht="16.5" x14ac:dyDescent="0.3">
      <c r="A49" s="112" t="s">
        <v>183</v>
      </c>
      <c r="B49" s="34" t="s">
        <v>162</v>
      </c>
      <c r="C49" s="55">
        <v>10</v>
      </c>
      <c r="D49" s="98">
        <v>0</v>
      </c>
      <c r="E49" s="205">
        <f t="shared" si="2"/>
        <v>0</v>
      </c>
      <c r="F49" s="53"/>
    </row>
    <row r="50" spans="1:6" ht="16.5" x14ac:dyDescent="0.3">
      <c r="A50" s="36" t="s">
        <v>197</v>
      </c>
      <c r="B50" s="34" t="s">
        <v>162</v>
      </c>
      <c r="C50" s="55">
        <v>1</v>
      </c>
      <c r="D50" s="98">
        <v>0</v>
      </c>
      <c r="E50" s="205">
        <f t="shared" si="2"/>
        <v>0</v>
      </c>
      <c r="F50" s="53"/>
    </row>
    <row r="51" spans="1:6" ht="16.5" x14ac:dyDescent="0.3">
      <c r="A51" s="36" t="s">
        <v>198</v>
      </c>
      <c r="B51" s="34" t="s">
        <v>162</v>
      </c>
      <c r="C51" s="55">
        <v>1</v>
      </c>
      <c r="D51" s="98">
        <v>0</v>
      </c>
      <c r="E51" s="205">
        <f t="shared" si="2"/>
        <v>0</v>
      </c>
      <c r="F51" s="53"/>
    </row>
    <row r="52" spans="1:6" ht="16.5" x14ac:dyDescent="0.3">
      <c r="A52" s="36" t="s">
        <v>199</v>
      </c>
      <c r="B52" s="34" t="s">
        <v>162</v>
      </c>
      <c r="C52" s="55">
        <v>1</v>
      </c>
      <c r="D52" s="98">
        <v>0</v>
      </c>
      <c r="E52" s="205">
        <f t="shared" si="2"/>
        <v>0</v>
      </c>
      <c r="F52" s="53"/>
    </row>
    <row r="53" spans="1:6" ht="16.5" x14ac:dyDescent="0.3">
      <c r="A53" s="36" t="s">
        <v>200</v>
      </c>
      <c r="B53" s="34" t="s">
        <v>162</v>
      </c>
      <c r="C53" s="55">
        <v>1</v>
      </c>
      <c r="D53" s="98">
        <v>0</v>
      </c>
      <c r="E53" s="205">
        <f t="shared" si="2"/>
        <v>0</v>
      </c>
      <c r="F53" s="53"/>
    </row>
    <row r="54" spans="1:6" ht="16.5" x14ac:dyDescent="0.3">
      <c r="A54" s="36" t="s">
        <v>185</v>
      </c>
      <c r="B54" s="34" t="s">
        <v>162</v>
      </c>
      <c r="C54" s="55">
        <v>20</v>
      </c>
      <c r="D54" s="98">
        <v>0</v>
      </c>
      <c r="E54" s="205">
        <f t="shared" si="2"/>
        <v>0</v>
      </c>
      <c r="F54" s="53"/>
    </row>
    <row r="55" spans="1:6" ht="16.5" x14ac:dyDescent="0.3">
      <c r="A55" s="36" t="s">
        <v>186</v>
      </c>
      <c r="B55" s="34" t="s">
        <v>162</v>
      </c>
      <c r="C55" s="55">
        <v>17</v>
      </c>
      <c r="D55" s="98">
        <v>0</v>
      </c>
      <c r="E55" s="205">
        <f t="shared" si="2"/>
        <v>0</v>
      </c>
      <c r="F55" s="53"/>
    </row>
    <row r="56" spans="1:6" ht="16.5" x14ac:dyDescent="0.3">
      <c r="A56" s="36" t="s">
        <v>187</v>
      </c>
      <c r="B56" s="34" t="s">
        <v>162</v>
      </c>
      <c r="C56" s="55">
        <v>10</v>
      </c>
      <c r="D56" s="98">
        <v>0</v>
      </c>
      <c r="E56" s="205">
        <f t="shared" si="2"/>
        <v>0</v>
      </c>
      <c r="F56" s="53"/>
    </row>
    <row r="57" spans="1:6" ht="16.5" x14ac:dyDescent="0.3">
      <c r="A57" s="56"/>
      <c r="B57" s="34"/>
      <c r="C57" s="37"/>
      <c r="D57" s="287"/>
      <c r="E57" s="206">
        <f>SUM(E43:E56)</f>
        <v>0</v>
      </c>
      <c r="F57" s="41"/>
    </row>
    <row r="58" spans="1:6" ht="15" x14ac:dyDescent="0.3">
      <c r="A58" s="322" t="s">
        <v>756</v>
      </c>
      <c r="B58" s="322"/>
      <c r="C58" s="322"/>
      <c r="D58" s="322"/>
      <c r="E58" s="322"/>
      <c r="F58" s="322"/>
    </row>
    <row r="59" spans="1:6" ht="16.5" x14ac:dyDescent="0.3">
      <c r="A59" s="36" t="s">
        <v>202</v>
      </c>
      <c r="B59" s="34" t="s">
        <v>162</v>
      </c>
      <c r="C59" s="55">
        <v>100</v>
      </c>
      <c r="D59" s="98">
        <v>0</v>
      </c>
      <c r="E59" s="89">
        <f>C59*D59</f>
        <v>0</v>
      </c>
      <c r="F59" s="53"/>
    </row>
    <row r="60" spans="1:6" ht="16.5" x14ac:dyDescent="0.3">
      <c r="A60" s="36" t="s">
        <v>203</v>
      </c>
      <c r="B60" s="34" t="s">
        <v>162</v>
      </c>
      <c r="C60" s="55">
        <v>2000</v>
      </c>
      <c r="D60" s="98">
        <v>0</v>
      </c>
      <c r="E60" s="89">
        <f t="shared" ref="E60:E63" si="3">C60*D60</f>
        <v>0</v>
      </c>
      <c r="F60" s="53"/>
    </row>
    <row r="61" spans="1:6" ht="16.5" x14ac:dyDescent="0.3">
      <c r="A61" s="36" t="s">
        <v>204</v>
      </c>
      <c r="B61" s="34" t="s">
        <v>162</v>
      </c>
      <c r="C61" s="55">
        <v>1</v>
      </c>
      <c r="D61" s="98">
        <v>0</v>
      </c>
      <c r="E61" s="89">
        <f t="shared" si="3"/>
        <v>0</v>
      </c>
      <c r="F61" s="53"/>
    </row>
    <row r="62" spans="1:6" ht="16.5" x14ac:dyDescent="0.3">
      <c r="A62" s="36" t="s">
        <v>195</v>
      </c>
      <c r="B62" s="34" t="s">
        <v>162</v>
      </c>
      <c r="C62" s="55">
        <v>1</v>
      </c>
      <c r="D62" s="98">
        <v>0</v>
      </c>
      <c r="E62" s="89">
        <f t="shared" si="3"/>
        <v>0</v>
      </c>
      <c r="F62" s="53"/>
    </row>
    <row r="63" spans="1:6" ht="16.5" x14ac:dyDescent="0.3">
      <c r="A63" s="36" t="s">
        <v>196</v>
      </c>
      <c r="B63" s="34" t="s">
        <v>162</v>
      </c>
      <c r="C63" s="55">
        <v>1</v>
      </c>
      <c r="D63" s="98">
        <v>0</v>
      </c>
      <c r="E63" s="89">
        <f t="shared" si="3"/>
        <v>0</v>
      </c>
      <c r="F63" s="53"/>
    </row>
    <row r="64" spans="1:6" ht="16.5" x14ac:dyDescent="0.3">
      <c r="A64" s="36"/>
      <c r="B64" s="34"/>
      <c r="C64" s="55"/>
      <c r="D64" s="98"/>
      <c r="E64" s="91">
        <f>SUM(E59:E63)</f>
        <v>0</v>
      </c>
      <c r="F64" s="53"/>
    </row>
    <row r="65" spans="1:6" ht="15" x14ac:dyDescent="0.3">
      <c r="A65" s="322" t="s">
        <v>205</v>
      </c>
      <c r="B65" s="322"/>
      <c r="C65" s="322"/>
      <c r="D65" s="322"/>
      <c r="E65" s="322"/>
      <c r="F65" s="322"/>
    </row>
    <row r="66" spans="1:6" ht="16.5" x14ac:dyDescent="0.3">
      <c r="A66" s="36" t="s">
        <v>202</v>
      </c>
      <c r="B66" s="34" t="s">
        <v>272</v>
      </c>
      <c r="C66" s="55">
        <v>5</v>
      </c>
      <c r="D66" s="98">
        <v>0</v>
      </c>
      <c r="E66" s="89">
        <f>C66*D66</f>
        <v>0</v>
      </c>
      <c r="F66" s="53"/>
    </row>
    <row r="67" spans="1:6" ht="16.5" x14ac:dyDescent="0.3">
      <c r="A67" s="36" t="s">
        <v>203</v>
      </c>
      <c r="B67" s="34" t="s">
        <v>272</v>
      </c>
      <c r="C67" s="55">
        <v>20</v>
      </c>
      <c r="D67" s="98">
        <v>0</v>
      </c>
      <c r="E67" s="89">
        <f t="shared" ref="E67:E70" si="4">C67*D67</f>
        <v>0</v>
      </c>
      <c r="F67" s="53"/>
    </row>
    <row r="68" spans="1:6" ht="16.5" x14ac:dyDescent="0.3">
      <c r="A68" s="36" t="s">
        <v>204</v>
      </c>
      <c r="B68" s="34" t="s">
        <v>272</v>
      </c>
      <c r="C68" s="55">
        <v>3</v>
      </c>
      <c r="D68" s="98">
        <v>0</v>
      </c>
      <c r="E68" s="89">
        <f t="shared" si="4"/>
        <v>0</v>
      </c>
      <c r="F68" s="53"/>
    </row>
    <row r="69" spans="1:6" ht="16.5" x14ac:dyDescent="0.3">
      <c r="A69" s="36" t="s">
        <v>195</v>
      </c>
      <c r="B69" s="34" t="s">
        <v>272</v>
      </c>
      <c r="C69" s="55">
        <v>1</v>
      </c>
      <c r="D69" s="98">
        <v>0</v>
      </c>
      <c r="E69" s="89">
        <f t="shared" si="4"/>
        <v>0</v>
      </c>
      <c r="F69" s="53"/>
    </row>
    <row r="70" spans="1:6" ht="16.5" x14ac:dyDescent="0.3">
      <c r="A70" s="36" t="s">
        <v>196</v>
      </c>
      <c r="B70" s="34" t="s">
        <v>272</v>
      </c>
      <c r="C70" s="55">
        <v>1</v>
      </c>
      <c r="D70" s="98">
        <v>0</v>
      </c>
      <c r="E70" s="89">
        <f t="shared" si="4"/>
        <v>0</v>
      </c>
      <c r="F70" s="53"/>
    </row>
    <row r="71" spans="1:6" ht="16.5" x14ac:dyDescent="0.3">
      <c r="A71" s="36"/>
      <c r="B71" s="34"/>
      <c r="C71" s="55"/>
      <c r="D71" s="98"/>
      <c r="E71" s="91">
        <f>SUM(E66:E70)</f>
        <v>0</v>
      </c>
      <c r="F71" s="53"/>
    </row>
    <row r="72" spans="1:6" ht="15" x14ac:dyDescent="0.3">
      <c r="A72" s="322" t="s">
        <v>206</v>
      </c>
      <c r="B72" s="322"/>
      <c r="C72" s="322"/>
      <c r="D72" s="322"/>
      <c r="E72" s="322"/>
      <c r="F72" s="322"/>
    </row>
    <row r="73" spans="1:6" ht="16.5" x14ac:dyDescent="0.3">
      <c r="A73" s="36" t="s">
        <v>202</v>
      </c>
      <c r="B73" s="34" t="s">
        <v>162</v>
      </c>
      <c r="C73" s="55">
        <v>10</v>
      </c>
      <c r="D73" s="98">
        <v>0</v>
      </c>
      <c r="E73" s="89">
        <f>C73*D73</f>
        <v>0</v>
      </c>
      <c r="F73" s="53"/>
    </row>
    <row r="74" spans="1:6" ht="16.5" x14ac:dyDescent="0.3">
      <c r="A74" s="36" t="s">
        <v>203</v>
      </c>
      <c r="B74" s="34" t="s">
        <v>162</v>
      </c>
      <c r="C74" s="55">
        <v>20</v>
      </c>
      <c r="D74" s="98">
        <v>0</v>
      </c>
      <c r="E74" s="89">
        <f t="shared" ref="E74:E75" si="5">C74*D74</f>
        <v>0</v>
      </c>
      <c r="F74" s="53"/>
    </row>
    <row r="75" spans="1:6" ht="16.5" x14ac:dyDescent="0.3">
      <c r="A75" s="36" t="s">
        <v>204</v>
      </c>
      <c r="B75" s="34" t="s">
        <v>162</v>
      </c>
      <c r="C75" s="55">
        <v>5</v>
      </c>
      <c r="D75" s="98">
        <v>0</v>
      </c>
      <c r="E75" s="89">
        <f t="shared" si="5"/>
        <v>0</v>
      </c>
      <c r="F75" s="53"/>
    </row>
    <row r="76" spans="1:6" ht="16.5" x14ac:dyDescent="0.3">
      <c r="A76" s="36"/>
      <c r="B76" s="34"/>
      <c r="C76" s="55"/>
      <c r="D76" s="98"/>
      <c r="E76" s="91">
        <f>SUM(E73:E75)</f>
        <v>0</v>
      </c>
      <c r="F76" s="53"/>
    </row>
    <row r="77" spans="1:6" ht="15" x14ac:dyDescent="0.3">
      <c r="A77" s="322" t="s">
        <v>207</v>
      </c>
      <c r="B77" s="322"/>
      <c r="C77" s="322"/>
      <c r="D77" s="322"/>
      <c r="E77" s="322"/>
      <c r="F77" s="322"/>
    </row>
    <row r="78" spans="1:6" ht="16.5" x14ac:dyDescent="0.3">
      <c r="A78" s="36" t="s">
        <v>202</v>
      </c>
      <c r="B78" s="34" t="s">
        <v>162</v>
      </c>
      <c r="C78" s="55">
        <v>50</v>
      </c>
      <c r="D78" s="98">
        <v>0</v>
      </c>
      <c r="E78" s="89">
        <f>C78*D78</f>
        <v>0</v>
      </c>
      <c r="F78" s="53"/>
    </row>
    <row r="79" spans="1:6" ht="16.5" x14ac:dyDescent="0.3">
      <c r="A79" s="36" t="s">
        <v>203</v>
      </c>
      <c r="B79" s="34" t="s">
        <v>162</v>
      </c>
      <c r="C79" s="55">
        <v>500</v>
      </c>
      <c r="D79" s="98">
        <v>0</v>
      </c>
      <c r="E79" s="89">
        <f t="shared" ref="E79:E82" si="6">C79*D79</f>
        <v>0</v>
      </c>
      <c r="F79" s="53"/>
    </row>
    <row r="80" spans="1:6" ht="16.5" x14ac:dyDescent="0.3">
      <c r="A80" s="36" t="s">
        <v>204</v>
      </c>
      <c r="B80" s="34" t="s">
        <v>162</v>
      </c>
      <c r="C80" s="55">
        <v>10</v>
      </c>
      <c r="D80" s="98">
        <v>0</v>
      </c>
      <c r="E80" s="89">
        <f t="shared" si="6"/>
        <v>0</v>
      </c>
      <c r="F80" s="53"/>
    </row>
    <row r="81" spans="1:6" ht="16.5" x14ac:dyDescent="0.3">
      <c r="A81" s="36" t="s">
        <v>195</v>
      </c>
      <c r="B81" s="34" t="s">
        <v>162</v>
      </c>
      <c r="C81" s="55">
        <v>10</v>
      </c>
      <c r="D81" s="98">
        <v>0</v>
      </c>
      <c r="E81" s="89">
        <f t="shared" si="6"/>
        <v>0</v>
      </c>
      <c r="F81" s="53"/>
    </row>
    <row r="82" spans="1:6" ht="16.5" x14ac:dyDescent="0.3">
      <c r="A82" s="36" t="s">
        <v>196</v>
      </c>
      <c r="B82" s="34" t="s">
        <v>162</v>
      </c>
      <c r="C82" s="55">
        <v>10</v>
      </c>
      <c r="D82" s="98">
        <v>0</v>
      </c>
      <c r="E82" s="89">
        <f t="shared" si="6"/>
        <v>0</v>
      </c>
      <c r="F82" s="53"/>
    </row>
    <row r="83" spans="1:6" ht="16.5" x14ac:dyDescent="0.3">
      <c r="A83" s="36"/>
      <c r="B83" s="34"/>
      <c r="C83" s="55"/>
      <c r="D83" s="98"/>
      <c r="E83" s="91">
        <f>SUM(E78:E82)</f>
        <v>0</v>
      </c>
      <c r="F83" s="53"/>
    </row>
    <row r="84" spans="1:6" ht="15" x14ac:dyDescent="0.3">
      <c r="A84" s="322" t="s">
        <v>208</v>
      </c>
      <c r="B84" s="322"/>
      <c r="C84" s="322"/>
      <c r="D84" s="322"/>
      <c r="E84" s="322"/>
      <c r="F84" s="322"/>
    </row>
    <row r="85" spans="1:6" ht="16.5" x14ac:dyDescent="0.3">
      <c r="A85" s="36" t="s">
        <v>209</v>
      </c>
      <c r="B85" s="34" t="s">
        <v>162</v>
      </c>
      <c r="C85" s="55">
        <v>1</v>
      </c>
      <c r="D85" s="98">
        <v>0</v>
      </c>
      <c r="E85" s="89">
        <f>C85*D85</f>
        <v>0</v>
      </c>
      <c r="F85" s="53"/>
    </row>
    <row r="86" spans="1:6" ht="16.5" x14ac:dyDescent="0.3">
      <c r="A86" s="36"/>
      <c r="B86" s="46"/>
      <c r="C86" s="55"/>
      <c r="D86" s="288"/>
      <c r="E86" s="91">
        <f>SUM(E85:E85)</f>
        <v>0</v>
      </c>
      <c r="F86" s="53"/>
    </row>
    <row r="87" spans="1:6" ht="16.5" x14ac:dyDescent="0.3">
      <c r="A87" s="321" t="s">
        <v>10</v>
      </c>
      <c r="B87" s="321"/>
      <c r="C87" s="321"/>
      <c r="D87" s="321"/>
      <c r="E87" s="87">
        <f>E23+E57+E64+E71+E76+E83+E86+E41</f>
        <v>0</v>
      </c>
      <c r="F87" s="97"/>
    </row>
    <row r="90" spans="1:6" ht="15" x14ac:dyDescent="0.2">
      <c r="A90" s="406" t="s">
        <v>757</v>
      </c>
      <c r="B90" s="407"/>
      <c r="C90" s="407"/>
      <c r="D90" s="407"/>
      <c r="E90" s="407"/>
      <c r="F90" s="407"/>
    </row>
    <row r="91" spans="1:6" ht="15" x14ac:dyDescent="0.2">
      <c r="A91" s="406" t="s">
        <v>758</v>
      </c>
      <c r="B91" s="406"/>
      <c r="C91" s="406"/>
      <c r="D91" s="406"/>
      <c r="E91" s="406"/>
      <c r="F91" s="406"/>
    </row>
    <row r="92" spans="1:6" ht="15" customHeight="1" x14ac:dyDescent="0.2">
      <c r="A92" s="335" t="s">
        <v>610</v>
      </c>
      <c r="B92" s="404"/>
      <c r="C92" s="404"/>
      <c r="D92" s="404"/>
      <c r="E92" s="404"/>
      <c r="F92" s="405"/>
    </row>
    <row r="93" spans="1:6" ht="31.5" customHeight="1" x14ac:dyDescent="0.2">
      <c r="A93" s="335" t="s">
        <v>251</v>
      </c>
      <c r="B93" s="404"/>
      <c r="C93" s="404"/>
      <c r="D93" s="404"/>
      <c r="E93" s="404"/>
      <c r="F93" s="405"/>
    </row>
    <row r="94" spans="1:6" ht="15" customHeight="1" x14ac:dyDescent="0.2">
      <c r="A94" s="335" t="s">
        <v>611</v>
      </c>
      <c r="B94" s="404"/>
      <c r="C94" s="404"/>
      <c r="D94" s="404"/>
      <c r="E94" s="404"/>
      <c r="F94" s="405"/>
    </row>
    <row r="95" spans="1:6" ht="60" customHeight="1" x14ac:dyDescent="0.2">
      <c r="A95" s="334" t="s">
        <v>807</v>
      </c>
      <c r="B95" s="334"/>
      <c r="C95" s="334"/>
      <c r="D95" s="334"/>
      <c r="E95" s="334"/>
      <c r="F95" s="334"/>
    </row>
    <row r="96" spans="1:6" ht="15" customHeight="1" x14ac:dyDescent="0.2">
      <c r="A96" s="334" t="s">
        <v>177</v>
      </c>
      <c r="B96" s="334"/>
      <c r="C96" s="334"/>
      <c r="D96" s="334"/>
      <c r="E96" s="334"/>
      <c r="F96" s="334"/>
    </row>
    <row r="97" spans="1:6" ht="15" customHeight="1" x14ac:dyDescent="0.2">
      <c r="A97" s="403" t="s">
        <v>210</v>
      </c>
      <c r="B97" s="403"/>
      <c r="C97" s="403"/>
      <c r="D97" s="403"/>
      <c r="E97" s="403"/>
      <c r="F97" s="403"/>
    </row>
    <row r="98" spans="1:6" ht="15" x14ac:dyDescent="0.2">
      <c r="A98" s="403" t="s">
        <v>179</v>
      </c>
      <c r="B98" s="403"/>
      <c r="C98" s="403"/>
      <c r="D98" s="403"/>
      <c r="E98" s="403"/>
      <c r="F98" s="403"/>
    </row>
    <row r="99" spans="1:6" ht="30" customHeight="1" x14ac:dyDescent="0.2">
      <c r="A99" s="403" t="s">
        <v>211</v>
      </c>
      <c r="B99" s="403"/>
      <c r="C99" s="403"/>
      <c r="D99" s="403"/>
      <c r="E99" s="403"/>
      <c r="F99" s="403"/>
    </row>
    <row r="100" spans="1:6" ht="15" customHeight="1" x14ac:dyDescent="0.2">
      <c r="A100" s="334" t="s">
        <v>212</v>
      </c>
      <c r="B100" s="334"/>
      <c r="C100" s="334"/>
      <c r="D100" s="334"/>
      <c r="E100" s="334"/>
      <c r="F100" s="334"/>
    </row>
    <row r="101" spans="1:6" ht="15" customHeight="1" x14ac:dyDescent="0.2">
      <c r="A101" s="403" t="s">
        <v>806</v>
      </c>
      <c r="B101" s="403"/>
      <c r="C101" s="403"/>
      <c r="D101" s="403"/>
      <c r="E101" s="403"/>
      <c r="F101" s="403"/>
    </row>
    <row r="102" spans="1:6" ht="15" customHeight="1" x14ac:dyDescent="0.2">
      <c r="A102" s="334" t="s">
        <v>178</v>
      </c>
      <c r="B102" s="334"/>
      <c r="C102" s="334"/>
      <c r="D102" s="334"/>
      <c r="E102" s="334"/>
      <c r="F102" s="334"/>
    </row>
    <row r="103" spans="1:6" ht="30" customHeight="1" x14ac:dyDescent="0.2">
      <c r="A103" s="334" t="s">
        <v>608</v>
      </c>
      <c r="B103" s="334"/>
      <c r="C103" s="334"/>
      <c r="D103" s="334"/>
      <c r="E103" s="334"/>
      <c r="F103" s="334"/>
    </row>
    <row r="104" spans="1:6" ht="15" customHeight="1" x14ac:dyDescent="0.2">
      <c r="A104" s="334" t="s">
        <v>213</v>
      </c>
      <c r="B104" s="334"/>
      <c r="C104" s="334"/>
      <c r="D104" s="334"/>
      <c r="E104" s="334"/>
      <c r="F104" s="334"/>
    </row>
    <row r="105" spans="1:6" ht="15" customHeight="1" x14ac:dyDescent="0.2">
      <c r="A105" s="334" t="s">
        <v>214</v>
      </c>
      <c r="B105" s="334"/>
      <c r="C105" s="334"/>
      <c r="D105" s="334"/>
      <c r="E105" s="334"/>
      <c r="F105" s="334"/>
    </row>
    <row r="106" spans="1:6" ht="15" customHeight="1" x14ac:dyDescent="0.2">
      <c r="A106" s="334" t="s">
        <v>609</v>
      </c>
      <c r="B106" s="334"/>
      <c r="C106" s="334"/>
      <c r="D106" s="334"/>
      <c r="E106" s="334"/>
      <c r="F106" s="334"/>
    </row>
    <row r="107" spans="1:6" x14ac:dyDescent="0.2">
      <c r="A107" s="115"/>
      <c r="B107" s="115"/>
      <c r="C107" s="115"/>
      <c r="D107" s="194"/>
      <c r="E107" s="115"/>
      <c r="F107" s="115"/>
    </row>
    <row r="108" spans="1:6" x14ac:dyDescent="0.2">
      <c r="A108" s="117" t="s">
        <v>215</v>
      </c>
      <c r="B108" s="115"/>
      <c r="C108" s="115"/>
      <c r="D108" s="194"/>
      <c r="E108" s="115"/>
      <c r="F108" s="115"/>
    </row>
    <row r="109" spans="1:6" x14ac:dyDescent="0.2">
      <c r="A109" s="117"/>
      <c r="B109" s="115"/>
      <c r="C109" s="115"/>
      <c r="D109" s="194"/>
      <c r="E109" s="115"/>
      <c r="F109" s="115"/>
    </row>
    <row r="110" spans="1:6" x14ac:dyDescent="0.2">
      <c r="A110" s="117" t="s">
        <v>234</v>
      </c>
      <c r="B110" s="115"/>
      <c r="C110" s="115"/>
      <c r="D110" s="194"/>
      <c r="E110" s="115"/>
      <c r="F110" s="115"/>
    </row>
    <row r="111" spans="1:6" x14ac:dyDescent="0.2">
      <c r="A111" s="115"/>
      <c r="B111" s="115"/>
      <c r="C111" s="115"/>
      <c r="D111" s="194"/>
      <c r="E111" s="115"/>
      <c r="F111" s="115"/>
    </row>
    <row r="112" spans="1:6" x14ac:dyDescent="0.2">
      <c r="A112" s="118" t="s">
        <v>216</v>
      </c>
      <c r="B112" s="118" t="s">
        <v>217</v>
      </c>
      <c r="C112" s="118" t="s">
        <v>218</v>
      </c>
      <c r="D112" s="118" t="s">
        <v>219</v>
      </c>
      <c r="E112" s="118" t="s">
        <v>220</v>
      </c>
      <c r="F112" s="118" t="s">
        <v>221</v>
      </c>
    </row>
    <row r="113" spans="1:6" x14ac:dyDescent="0.2">
      <c r="A113" s="119" t="s">
        <v>263</v>
      </c>
      <c r="B113" s="120">
        <v>15</v>
      </c>
      <c r="C113" s="120">
        <v>20</v>
      </c>
      <c r="D113" s="120">
        <v>25</v>
      </c>
      <c r="E113" s="120">
        <v>32</v>
      </c>
      <c r="F113" s="120">
        <v>40</v>
      </c>
    </row>
    <row r="114" spans="1:6" x14ac:dyDescent="0.2">
      <c r="A114" s="119" t="s">
        <v>222</v>
      </c>
      <c r="B114" s="120">
        <v>0.05</v>
      </c>
      <c r="C114" s="120">
        <v>0.05</v>
      </c>
      <c r="D114" s="120">
        <v>0.05</v>
      </c>
      <c r="E114" s="120">
        <v>0.05</v>
      </c>
      <c r="F114" s="120">
        <v>0.05</v>
      </c>
    </row>
    <row r="115" spans="1:6" x14ac:dyDescent="0.2">
      <c r="A115" s="119" t="s">
        <v>223</v>
      </c>
      <c r="B115" s="118" t="s">
        <v>224</v>
      </c>
      <c r="C115" s="118" t="s">
        <v>224</v>
      </c>
      <c r="D115" s="118" t="s">
        <v>224</v>
      </c>
      <c r="E115" s="118" t="s">
        <v>224</v>
      </c>
      <c r="F115" s="118" t="s">
        <v>224</v>
      </c>
    </row>
    <row r="116" spans="1:6" ht="13.5" thickBot="1" x14ac:dyDescent="0.25">
      <c r="A116" s="119" t="s">
        <v>225</v>
      </c>
      <c r="B116" s="118" t="s">
        <v>226</v>
      </c>
      <c r="C116" s="118" t="s">
        <v>227</v>
      </c>
      <c r="D116" s="118" t="s">
        <v>228</v>
      </c>
      <c r="E116" s="118" t="s">
        <v>228</v>
      </c>
      <c r="F116" s="118" t="s">
        <v>229</v>
      </c>
    </row>
    <row r="117" spans="1:6" x14ac:dyDescent="0.2">
      <c r="A117" s="121" t="s">
        <v>230</v>
      </c>
      <c r="B117" s="122"/>
      <c r="C117" s="122"/>
      <c r="D117" s="122"/>
      <c r="E117" s="122"/>
      <c r="F117" s="123"/>
    </row>
    <row r="118" spans="1:6" ht="13.5" thickBot="1" x14ac:dyDescent="0.25">
      <c r="A118" s="124" t="s">
        <v>231</v>
      </c>
      <c r="B118" s="125"/>
      <c r="C118" s="125"/>
      <c r="D118" s="125"/>
      <c r="E118" s="125"/>
      <c r="F118" s="126"/>
    </row>
    <row r="119" spans="1:6" x14ac:dyDescent="0.2">
      <c r="A119" s="127" t="s">
        <v>232</v>
      </c>
      <c r="B119" s="128"/>
      <c r="C119" s="128"/>
      <c r="D119" s="128"/>
      <c r="E119" s="221"/>
      <c r="F119" s="221"/>
    </row>
    <row r="120" spans="1:6" x14ac:dyDescent="0.2">
      <c r="A120" s="115"/>
      <c r="B120" s="115"/>
      <c r="C120" s="115"/>
      <c r="D120" s="194"/>
      <c r="E120" s="115"/>
      <c r="F120" s="115"/>
    </row>
    <row r="121" spans="1:6" x14ac:dyDescent="0.2">
      <c r="A121" s="117" t="s">
        <v>233</v>
      </c>
      <c r="B121" s="115"/>
      <c r="C121" s="115"/>
      <c r="D121" s="194"/>
      <c r="E121" s="115"/>
      <c r="F121" s="115"/>
    </row>
    <row r="122" spans="1:6" x14ac:dyDescent="0.2">
      <c r="A122" s="115"/>
      <c r="B122" s="115"/>
      <c r="C122" s="115"/>
      <c r="D122" s="194"/>
      <c r="E122" s="115"/>
      <c r="F122" s="115"/>
    </row>
    <row r="123" spans="1:6" ht="31.5" customHeight="1" x14ac:dyDescent="0.2">
      <c r="A123" s="129" t="s">
        <v>235</v>
      </c>
      <c r="B123" s="129" t="s">
        <v>230</v>
      </c>
      <c r="C123" s="129" t="s">
        <v>231</v>
      </c>
      <c r="D123" s="194"/>
      <c r="E123" s="115"/>
      <c r="F123" s="115"/>
    </row>
    <row r="124" spans="1:6" x14ac:dyDescent="0.2">
      <c r="A124" s="130" t="s">
        <v>236</v>
      </c>
      <c r="B124" s="118"/>
      <c r="C124" s="118"/>
      <c r="D124" s="194"/>
      <c r="E124" s="115"/>
      <c r="F124" s="115"/>
    </row>
    <row r="125" spans="1:6" ht="89.25" x14ac:dyDescent="0.2">
      <c r="A125" s="130" t="s">
        <v>237</v>
      </c>
      <c r="B125" s="118"/>
      <c r="C125" s="118"/>
      <c r="D125" s="194"/>
      <c r="E125" s="115"/>
      <c r="F125" s="115"/>
    </row>
    <row r="126" spans="1:6" ht="25.5" x14ac:dyDescent="0.2">
      <c r="A126" s="130" t="s">
        <v>242</v>
      </c>
      <c r="B126" s="120"/>
      <c r="C126" s="120"/>
      <c r="D126" s="194"/>
      <c r="E126" s="115"/>
      <c r="F126" s="115"/>
    </row>
    <row r="127" spans="1:6" ht="25.5" x14ac:dyDescent="0.2">
      <c r="A127" s="130" t="s">
        <v>238</v>
      </c>
      <c r="B127" s="118"/>
      <c r="C127" s="118"/>
      <c r="D127" s="194"/>
      <c r="E127" s="115"/>
      <c r="F127" s="115"/>
    </row>
    <row r="128" spans="1:6" ht="51" x14ac:dyDescent="0.2">
      <c r="A128" s="130" t="s">
        <v>239</v>
      </c>
      <c r="B128" s="120"/>
      <c r="C128" s="120"/>
      <c r="D128" s="194"/>
      <c r="E128" s="115"/>
      <c r="F128" s="115"/>
    </row>
    <row r="129" spans="1:6" ht="38.25" x14ac:dyDescent="0.2">
      <c r="A129" s="130" t="s">
        <v>241</v>
      </c>
      <c r="B129" s="118"/>
      <c r="C129" s="118"/>
      <c r="D129" s="194"/>
      <c r="E129" s="115"/>
      <c r="F129" s="115"/>
    </row>
    <row r="130" spans="1:6" ht="51" x14ac:dyDescent="0.2">
      <c r="A130" s="130" t="s">
        <v>240</v>
      </c>
      <c r="B130" s="118"/>
      <c r="C130" s="118"/>
      <c r="D130" s="194"/>
      <c r="E130" s="115"/>
      <c r="F130" s="115"/>
    </row>
    <row r="131" spans="1:6" x14ac:dyDescent="0.2">
      <c r="A131" s="127" t="s">
        <v>232</v>
      </c>
      <c r="B131" s="127"/>
      <c r="C131" s="127"/>
      <c r="D131" s="289"/>
      <c r="E131" s="115"/>
      <c r="F131" s="115"/>
    </row>
    <row r="132" spans="1:6" x14ac:dyDescent="0.2">
      <c r="A132" s="115"/>
      <c r="B132" s="115"/>
      <c r="C132" s="115"/>
      <c r="D132" s="194"/>
      <c r="E132" s="115"/>
      <c r="F132" s="115"/>
    </row>
    <row r="133" spans="1:6" x14ac:dyDescent="0.2">
      <c r="A133" s="115"/>
      <c r="B133" s="115"/>
      <c r="C133" s="115"/>
      <c r="D133" s="194"/>
      <c r="E133" s="115"/>
      <c r="F133" s="115"/>
    </row>
    <row r="134" spans="1:6" x14ac:dyDescent="0.2">
      <c r="A134" s="117" t="s">
        <v>243</v>
      </c>
      <c r="B134" s="115"/>
      <c r="C134" s="115"/>
      <c r="D134" s="194"/>
      <c r="E134" s="115"/>
      <c r="F134" s="115"/>
    </row>
    <row r="135" spans="1:6" x14ac:dyDescent="0.2">
      <c r="A135" s="115"/>
      <c r="B135" s="115"/>
      <c r="C135" s="115"/>
      <c r="D135" s="194"/>
      <c r="E135" s="115"/>
      <c r="F135" s="115"/>
    </row>
    <row r="136" spans="1:6" ht="31.5" customHeight="1" x14ac:dyDescent="0.2">
      <c r="A136" s="129" t="s">
        <v>235</v>
      </c>
      <c r="B136" s="129" t="s">
        <v>230</v>
      </c>
      <c r="C136" s="129" t="s">
        <v>231</v>
      </c>
      <c r="D136" s="194"/>
      <c r="E136" s="115"/>
      <c r="F136" s="115"/>
    </row>
    <row r="137" spans="1:6" x14ac:dyDescent="0.2">
      <c r="A137" s="130" t="s">
        <v>244</v>
      </c>
      <c r="B137" s="118"/>
      <c r="C137" s="118"/>
      <c r="D137" s="194"/>
      <c r="E137" s="115"/>
      <c r="F137" s="115"/>
    </row>
    <row r="138" spans="1:6" x14ac:dyDescent="0.2">
      <c r="A138" s="130" t="s">
        <v>236</v>
      </c>
      <c r="B138" s="118"/>
      <c r="C138" s="118"/>
      <c r="D138" s="194"/>
      <c r="E138" s="115"/>
      <c r="F138" s="115"/>
    </row>
    <row r="139" spans="1:6" ht="25.5" x14ac:dyDescent="0.2">
      <c r="A139" s="130" t="s">
        <v>245</v>
      </c>
      <c r="B139" s="118"/>
      <c r="C139" s="118"/>
      <c r="D139" s="194"/>
      <c r="E139" s="115"/>
      <c r="F139" s="115"/>
    </row>
    <row r="140" spans="1:6" ht="25.5" x14ac:dyDescent="0.2">
      <c r="A140" s="130" t="s">
        <v>246</v>
      </c>
      <c r="B140" s="120"/>
      <c r="C140" s="120"/>
      <c r="D140" s="194"/>
      <c r="E140" s="115"/>
      <c r="F140" s="115"/>
    </row>
    <row r="141" spans="1:6" ht="51" x14ac:dyDescent="0.2">
      <c r="A141" s="130" t="s">
        <v>247</v>
      </c>
      <c r="B141" s="118"/>
      <c r="C141" s="118"/>
      <c r="D141" s="194"/>
      <c r="E141" s="115"/>
      <c r="F141" s="115"/>
    </row>
    <row r="142" spans="1:6" ht="25.5" x14ac:dyDescent="0.2">
      <c r="A142" s="130" t="s">
        <v>248</v>
      </c>
      <c r="B142" s="120"/>
      <c r="C142" s="120"/>
      <c r="D142" s="194"/>
      <c r="E142" s="115"/>
      <c r="F142" s="115"/>
    </row>
    <row r="143" spans="1:6" ht="25.5" x14ac:dyDescent="0.2">
      <c r="A143" s="130" t="s">
        <v>249</v>
      </c>
      <c r="B143" s="118"/>
      <c r="C143" s="118"/>
      <c r="D143" s="194"/>
      <c r="E143" s="115"/>
      <c r="F143" s="115"/>
    </row>
    <row r="144" spans="1:6" x14ac:dyDescent="0.2">
      <c r="A144" s="127" t="s">
        <v>232</v>
      </c>
      <c r="B144" s="127"/>
      <c r="C144" s="127"/>
      <c r="D144" s="289"/>
      <c r="E144" s="115"/>
      <c r="F144" s="115"/>
    </row>
    <row r="145" spans="1:6" x14ac:dyDescent="0.2">
      <c r="A145" s="115"/>
      <c r="B145" s="115"/>
      <c r="C145" s="115"/>
      <c r="D145" s="194"/>
      <c r="E145" s="115"/>
      <c r="F145" s="115"/>
    </row>
    <row r="146" spans="1:6" ht="15" x14ac:dyDescent="0.3">
      <c r="A146" s="116" t="s">
        <v>154</v>
      </c>
      <c r="B146" s="116"/>
      <c r="C146" s="116"/>
      <c r="D146" s="116" t="s">
        <v>155</v>
      </c>
      <c r="E146" s="115"/>
      <c r="F146" s="115"/>
    </row>
    <row r="147" spans="1:6" ht="15" x14ac:dyDescent="0.3">
      <c r="A147" s="84"/>
      <c r="B147" s="84"/>
      <c r="C147" s="84"/>
      <c r="D147" s="84"/>
      <c r="E147" s="100"/>
    </row>
    <row r="148" spans="1:6" ht="15" x14ac:dyDescent="0.3">
      <c r="A148" s="84" t="s">
        <v>268</v>
      </c>
      <c r="B148" s="84"/>
      <c r="C148" s="84"/>
      <c r="D148" s="84" t="s">
        <v>269</v>
      </c>
      <c r="E148" s="100"/>
    </row>
  </sheetData>
  <sheetProtection algorithmName="SHA-512" hashValue="c7BJDrD3Oj1SWHiZm9uEZtV1S5acjUud/TFY+ONmFhBAGKGR1XoCGjtUhvSMSYf0RknFWUnheyKPHKYkd5PJqA==" saltValue="0XgTcLEiJ9Rk2xoa+wTfaA==" spinCount="100000" sheet="1" objects="1" scenarios="1" selectLockedCells="1"/>
  <mergeCells count="32">
    <mergeCell ref="A6:F6"/>
    <mergeCell ref="A42:C42"/>
    <mergeCell ref="D42:F42"/>
    <mergeCell ref="A58:C58"/>
    <mergeCell ref="D58:F58"/>
    <mergeCell ref="A24:F24"/>
    <mergeCell ref="A65:C65"/>
    <mergeCell ref="D65:F65"/>
    <mergeCell ref="A92:F92"/>
    <mergeCell ref="A94:F94"/>
    <mergeCell ref="A91:F91"/>
    <mergeCell ref="A90:F90"/>
    <mergeCell ref="A72:C72"/>
    <mergeCell ref="D72:F72"/>
    <mergeCell ref="A77:C77"/>
    <mergeCell ref="D77:F77"/>
    <mergeCell ref="A93:F93"/>
    <mergeCell ref="A84:C84"/>
    <mergeCell ref="D84:F84"/>
    <mergeCell ref="A105:F105"/>
    <mergeCell ref="A106:F106"/>
    <mergeCell ref="A87:D87"/>
    <mergeCell ref="A103:F103"/>
    <mergeCell ref="A98:F98"/>
    <mergeCell ref="A99:F99"/>
    <mergeCell ref="A95:F95"/>
    <mergeCell ref="A100:F100"/>
    <mergeCell ref="A101:F101"/>
    <mergeCell ref="A104:F104"/>
    <mergeCell ref="A97:F97"/>
    <mergeCell ref="A96:F96"/>
    <mergeCell ref="A102:F102"/>
  </mergeCells>
  <phoneticPr fontId="25" type="noConversion"/>
  <pageMargins left="1.17" right="0.75" top="1" bottom="1" header="0" footer="0"/>
  <pageSetup scale="54" orientation="portrait" r:id="rId1"/>
  <headerFooter alignWithMargins="0"/>
  <rowBreaks count="2" manualBreakCount="2">
    <brk id="88" max="6" man="1"/>
    <brk id="133" max="16383" man="1"/>
  </rowBreaks>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topLeftCell="A88" zoomScaleNormal="100" zoomScaleSheetLayoutView="50" workbookViewId="0">
      <selection activeCell="D87" sqref="D87"/>
    </sheetView>
  </sheetViews>
  <sheetFormatPr defaultRowHeight="12.75" x14ac:dyDescent="0.2"/>
  <cols>
    <col min="1" max="1" width="54.28515625" style="115" customWidth="1"/>
    <col min="2" max="3" width="9.140625" style="115"/>
    <col min="4" max="4" width="13.85546875" style="115" bestFit="1" customWidth="1"/>
    <col min="5" max="5" width="15.28515625" style="115" hidden="1" customWidth="1"/>
    <col min="6" max="6" width="15.5703125" style="115" hidden="1" customWidth="1"/>
    <col min="7" max="7" width="17.140625" style="115" customWidth="1"/>
    <col min="8" max="8" width="25.140625" style="115" customWidth="1"/>
    <col min="9" max="16384" width="9.140625" style="115"/>
  </cols>
  <sheetData>
    <row r="1" spans="1:8" ht="18" x14ac:dyDescent="0.35">
      <c r="A1" s="135" t="s">
        <v>284</v>
      </c>
      <c r="B1" s="136"/>
      <c r="C1" s="137"/>
      <c r="D1" s="137"/>
      <c r="E1" s="137"/>
      <c r="F1" s="137"/>
      <c r="G1" s="138"/>
    </row>
    <row r="2" spans="1:8" ht="110.25" customHeight="1" x14ac:dyDescent="0.35">
      <c r="A2" s="139" t="s">
        <v>624</v>
      </c>
      <c r="B2" s="139"/>
      <c r="C2" s="139"/>
      <c r="D2" s="139"/>
      <c r="E2" s="139"/>
      <c r="F2" s="139"/>
      <c r="G2" s="199"/>
      <c r="H2" s="199"/>
    </row>
    <row r="3" spans="1:8" ht="23.25" customHeight="1" x14ac:dyDescent="0.35">
      <c r="A3" s="139"/>
      <c r="B3" s="139"/>
      <c r="C3" s="139"/>
      <c r="D3" s="139"/>
      <c r="E3" s="139"/>
      <c r="F3" s="139"/>
      <c r="G3" s="138"/>
    </row>
    <row r="4" spans="1:8" ht="18" x14ac:dyDescent="0.35">
      <c r="A4" s="135"/>
      <c r="B4" s="136"/>
      <c r="C4" s="137"/>
      <c r="D4" s="137"/>
      <c r="E4" s="137"/>
      <c r="F4" s="137"/>
      <c r="G4" s="138"/>
    </row>
    <row r="5" spans="1:8" s="137" customFormat="1" ht="33" customHeight="1" x14ac:dyDescent="0.3">
      <c r="A5" s="140" t="s">
        <v>156</v>
      </c>
      <c r="B5" s="140" t="s">
        <v>157</v>
      </c>
      <c r="C5" s="141" t="s">
        <v>158</v>
      </c>
      <c r="D5" s="142" t="s">
        <v>159</v>
      </c>
      <c r="E5" s="141" t="s">
        <v>160</v>
      </c>
      <c r="F5" s="143" t="s">
        <v>161</v>
      </c>
      <c r="G5" s="31" t="s">
        <v>160</v>
      </c>
      <c r="H5" s="31" t="s">
        <v>161</v>
      </c>
    </row>
    <row r="6" spans="1:8" s="137" customFormat="1" ht="15" customHeight="1" x14ac:dyDescent="0.3">
      <c r="A6" s="322" t="s">
        <v>285</v>
      </c>
      <c r="B6" s="322"/>
      <c r="C6" s="322"/>
      <c r="D6" s="322"/>
      <c r="E6" s="322"/>
      <c r="F6" s="322"/>
      <c r="G6" s="323"/>
      <c r="H6" s="323"/>
    </row>
    <row r="7" spans="1:8" s="137" customFormat="1" ht="15" customHeight="1" x14ac:dyDescent="0.3">
      <c r="A7" s="36" t="s">
        <v>286</v>
      </c>
      <c r="B7" s="46" t="s">
        <v>162</v>
      </c>
      <c r="C7" s="144">
        <v>2</v>
      </c>
      <c r="D7" s="92">
        <v>0</v>
      </c>
      <c r="E7" s="145">
        <f t="shared" ref="E7:E17" si="0">C7*D7</f>
        <v>0</v>
      </c>
      <c r="F7" s="35" t="s">
        <v>287</v>
      </c>
      <c r="G7" s="227">
        <f t="shared" ref="G7:G27" si="1">C7*D7</f>
        <v>0</v>
      </c>
      <c r="H7" s="47"/>
    </row>
    <row r="8" spans="1:8" s="137" customFormat="1" ht="15" customHeight="1" x14ac:dyDescent="0.3">
      <c r="A8" s="36" t="s">
        <v>640</v>
      </c>
      <c r="B8" s="46" t="s">
        <v>162</v>
      </c>
      <c r="C8" s="144">
        <v>1</v>
      </c>
      <c r="D8" s="92">
        <v>0</v>
      </c>
      <c r="E8" s="145"/>
      <c r="F8" s="35"/>
      <c r="G8" s="227">
        <f t="shared" si="1"/>
        <v>0</v>
      </c>
      <c r="H8" s="47"/>
    </row>
    <row r="9" spans="1:8" s="137" customFormat="1" ht="15" customHeight="1" x14ac:dyDescent="0.3">
      <c r="A9" s="36" t="s">
        <v>545</v>
      </c>
      <c r="B9" s="46" t="s">
        <v>162</v>
      </c>
      <c r="C9" s="144">
        <v>1</v>
      </c>
      <c r="D9" s="92">
        <v>0</v>
      </c>
      <c r="E9" s="145">
        <f t="shared" si="0"/>
        <v>0</v>
      </c>
      <c r="F9" s="35" t="s">
        <v>287</v>
      </c>
      <c r="G9" s="227">
        <f t="shared" si="1"/>
        <v>0</v>
      </c>
      <c r="H9" s="47"/>
    </row>
    <row r="10" spans="1:8" s="137" customFormat="1" ht="15" customHeight="1" x14ac:dyDescent="0.3">
      <c r="A10" s="36" t="s">
        <v>288</v>
      </c>
      <c r="B10" s="46" t="s">
        <v>162</v>
      </c>
      <c r="C10" s="144">
        <v>2</v>
      </c>
      <c r="D10" s="92">
        <v>0</v>
      </c>
      <c r="E10" s="145">
        <f t="shared" si="0"/>
        <v>0</v>
      </c>
      <c r="F10" s="35" t="s">
        <v>287</v>
      </c>
      <c r="G10" s="227">
        <f t="shared" si="1"/>
        <v>0</v>
      </c>
      <c r="H10" s="47"/>
    </row>
    <row r="11" spans="1:8" s="137" customFormat="1" ht="15" customHeight="1" x14ac:dyDescent="0.3">
      <c r="A11" s="36" t="s">
        <v>289</v>
      </c>
      <c r="B11" s="46" t="s">
        <v>162</v>
      </c>
      <c r="C11" s="144">
        <v>15</v>
      </c>
      <c r="D11" s="92">
        <v>0</v>
      </c>
      <c r="E11" s="145">
        <f t="shared" si="0"/>
        <v>0</v>
      </c>
      <c r="F11" s="35" t="s">
        <v>287</v>
      </c>
      <c r="G11" s="227">
        <f t="shared" si="1"/>
        <v>0</v>
      </c>
      <c r="H11" s="47"/>
    </row>
    <row r="12" spans="1:8" s="137" customFormat="1" ht="15" customHeight="1" x14ac:dyDescent="0.3">
      <c r="A12" s="36" t="s">
        <v>290</v>
      </c>
      <c r="B12" s="46" t="s">
        <v>162</v>
      </c>
      <c r="C12" s="144">
        <v>15</v>
      </c>
      <c r="D12" s="92">
        <v>0</v>
      </c>
      <c r="E12" s="145">
        <f t="shared" si="0"/>
        <v>0</v>
      </c>
      <c r="F12" s="35" t="s">
        <v>287</v>
      </c>
      <c r="G12" s="227">
        <f t="shared" si="1"/>
        <v>0</v>
      </c>
      <c r="H12" s="47"/>
    </row>
    <row r="13" spans="1:8" s="137" customFormat="1" ht="15" customHeight="1" x14ac:dyDescent="0.3">
      <c r="A13" s="36" t="s">
        <v>291</v>
      </c>
      <c r="B13" s="46" t="s">
        <v>162</v>
      </c>
      <c r="C13" s="144">
        <v>10</v>
      </c>
      <c r="D13" s="92">
        <v>0</v>
      </c>
      <c r="E13" s="145">
        <f t="shared" si="0"/>
        <v>0</v>
      </c>
      <c r="F13" s="35" t="s">
        <v>287</v>
      </c>
      <c r="G13" s="227">
        <f t="shared" si="1"/>
        <v>0</v>
      </c>
      <c r="H13" s="47"/>
    </row>
    <row r="14" spans="1:8" s="137" customFormat="1" ht="15" customHeight="1" x14ac:dyDescent="0.3">
      <c r="A14" s="36" t="s">
        <v>292</v>
      </c>
      <c r="B14" s="46" t="s">
        <v>162</v>
      </c>
      <c r="C14" s="144">
        <v>10</v>
      </c>
      <c r="D14" s="92">
        <v>0</v>
      </c>
      <c r="E14" s="145">
        <f t="shared" si="0"/>
        <v>0</v>
      </c>
      <c r="F14" s="35" t="s">
        <v>287</v>
      </c>
      <c r="G14" s="227">
        <f t="shared" si="1"/>
        <v>0</v>
      </c>
      <c r="H14" s="47"/>
    </row>
    <row r="15" spans="1:8" s="137" customFormat="1" ht="15" customHeight="1" x14ac:dyDescent="0.3">
      <c r="A15" s="36" t="s">
        <v>293</v>
      </c>
      <c r="B15" s="46" t="s">
        <v>162</v>
      </c>
      <c r="C15" s="144">
        <v>60</v>
      </c>
      <c r="D15" s="92">
        <v>0</v>
      </c>
      <c r="E15" s="145">
        <f t="shared" si="0"/>
        <v>0</v>
      </c>
      <c r="F15" s="35" t="s">
        <v>287</v>
      </c>
      <c r="G15" s="227">
        <f t="shared" si="1"/>
        <v>0</v>
      </c>
      <c r="H15" s="47"/>
    </row>
    <row r="16" spans="1:8" s="137" customFormat="1" ht="15" customHeight="1" x14ac:dyDescent="0.3">
      <c r="A16" s="36" t="s">
        <v>294</v>
      </c>
      <c r="B16" s="46" t="s">
        <v>162</v>
      </c>
      <c r="C16" s="144">
        <v>2</v>
      </c>
      <c r="D16" s="92">
        <v>0</v>
      </c>
      <c r="E16" s="145">
        <f t="shared" si="0"/>
        <v>0</v>
      </c>
      <c r="F16" s="35" t="s">
        <v>287</v>
      </c>
      <c r="G16" s="227">
        <f t="shared" si="1"/>
        <v>0</v>
      </c>
      <c r="H16" s="47"/>
    </row>
    <row r="17" spans="1:9" s="137" customFormat="1" ht="15" customHeight="1" x14ac:dyDescent="0.3">
      <c r="A17" s="36" t="s">
        <v>295</v>
      </c>
      <c r="B17" s="46" t="s">
        <v>162</v>
      </c>
      <c r="C17" s="144">
        <v>15</v>
      </c>
      <c r="D17" s="92">
        <v>0</v>
      </c>
      <c r="E17" s="145">
        <f t="shared" si="0"/>
        <v>0</v>
      </c>
      <c r="F17" s="35" t="s">
        <v>287</v>
      </c>
      <c r="G17" s="227">
        <f t="shared" si="1"/>
        <v>0</v>
      </c>
      <c r="H17" s="47"/>
    </row>
    <row r="18" spans="1:9" s="137" customFormat="1" ht="15" customHeight="1" x14ac:dyDescent="0.3">
      <c r="A18" s="36" t="s">
        <v>546</v>
      </c>
      <c r="B18" s="46" t="s">
        <v>162</v>
      </c>
      <c r="C18" s="144">
        <v>1</v>
      </c>
      <c r="D18" s="92">
        <v>0</v>
      </c>
      <c r="E18" s="145"/>
      <c r="F18" s="35"/>
      <c r="G18" s="227">
        <f t="shared" si="1"/>
        <v>0</v>
      </c>
      <c r="H18" s="47"/>
    </row>
    <row r="19" spans="1:9" s="137" customFormat="1" ht="15" customHeight="1" x14ac:dyDescent="0.3">
      <c r="A19" s="36" t="s">
        <v>296</v>
      </c>
      <c r="B19" s="46" t="s">
        <v>162</v>
      </c>
      <c r="C19" s="144">
        <v>1</v>
      </c>
      <c r="D19" s="92">
        <v>0</v>
      </c>
      <c r="E19" s="145">
        <f>C19*D19</f>
        <v>0</v>
      </c>
      <c r="F19" s="35" t="s">
        <v>287</v>
      </c>
      <c r="G19" s="227">
        <f t="shared" si="1"/>
        <v>0</v>
      </c>
      <c r="H19" s="47"/>
    </row>
    <row r="20" spans="1:9" s="137" customFormat="1" ht="15" customHeight="1" x14ac:dyDescent="0.3">
      <c r="A20" s="36" t="s">
        <v>547</v>
      </c>
      <c r="B20" s="46" t="s">
        <v>162</v>
      </c>
      <c r="C20" s="144">
        <v>1</v>
      </c>
      <c r="D20" s="92">
        <v>0</v>
      </c>
      <c r="E20" s="145"/>
      <c r="F20" s="35"/>
      <c r="G20" s="227">
        <f t="shared" si="1"/>
        <v>0</v>
      </c>
      <c r="H20" s="47"/>
    </row>
    <row r="21" spans="1:9" s="137" customFormat="1" ht="15" customHeight="1" x14ac:dyDescent="0.3">
      <c r="A21" s="174" t="s">
        <v>612</v>
      </c>
      <c r="B21" s="155" t="s">
        <v>162</v>
      </c>
      <c r="C21" s="240">
        <v>1</v>
      </c>
      <c r="D21" s="243">
        <v>0</v>
      </c>
      <c r="E21" s="244"/>
      <c r="F21" s="237"/>
      <c r="G21" s="238">
        <f t="shared" si="1"/>
        <v>0</v>
      </c>
      <c r="H21" s="230"/>
      <c r="I21" s="212"/>
    </row>
    <row r="22" spans="1:9" s="137" customFormat="1" ht="15" customHeight="1" x14ac:dyDescent="0.3">
      <c r="A22" s="36" t="s">
        <v>297</v>
      </c>
      <c r="B22" s="46" t="s">
        <v>162</v>
      </c>
      <c r="C22" s="144">
        <v>2</v>
      </c>
      <c r="D22" s="92">
        <v>0</v>
      </c>
      <c r="E22" s="145">
        <f>C22*D22</f>
        <v>0</v>
      </c>
      <c r="F22" s="35" t="s">
        <v>287</v>
      </c>
      <c r="G22" s="227">
        <f t="shared" si="1"/>
        <v>0</v>
      </c>
      <c r="H22" s="47"/>
    </row>
    <row r="23" spans="1:9" s="137" customFormat="1" ht="15" customHeight="1" x14ac:dyDescent="0.3">
      <c r="A23" s="36" t="s">
        <v>641</v>
      </c>
      <c r="B23" s="46" t="s">
        <v>162</v>
      </c>
      <c r="C23" s="144">
        <v>1</v>
      </c>
      <c r="D23" s="92">
        <v>0</v>
      </c>
      <c r="E23" s="145"/>
      <c r="F23" s="35"/>
      <c r="G23" s="227">
        <f t="shared" si="1"/>
        <v>0</v>
      </c>
      <c r="H23" s="47"/>
    </row>
    <row r="24" spans="1:9" s="137" customFormat="1" ht="15" customHeight="1" x14ac:dyDescent="0.3">
      <c r="A24" s="36" t="s">
        <v>298</v>
      </c>
      <c r="B24" s="46" t="s">
        <v>162</v>
      </c>
      <c r="C24" s="144">
        <v>5</v>
      </c>
      <c r="D24" s="92">
        <v>0</v>
      </c>
      <c r="E24" s="145">
        <f>C24*D24</f>
        <v>0</v>
      </c>
      <c r="F24" s="35" t="s">
        <v>287</v>
      </c>
      <c r="G24" s="227">
        <f t="shared" si="1"/>
        <v>0</v>
      </c>
      <c r="H24" s="47"/>
    </row>
    <row r="25" spans="1:9" s="137" customFormat="1" ht="15" customHeight="1" x14ac:dyDescent="0.3">
      <c r="A25" s="36" t="s">
        <v>299</v>
      </c>
      <c r="B25" s="46" t="s">
        <v>162</v>
      </c>
      <c r="C25" s="144">
        <v>2</v>
      </c>
      <c r="D25" s="92">
        <v>0</v>
      </c>
      <c r="E25" s="145">
        <f>C25*D25</f>
        <v>0</v>
      </c>
      <c r="F25" s="35" t="s">
        <v>287</v>
      </c>
      <c r="G25" s="227">
        <f t="shared" si="1"/>
        <v>0</v>
      </c>
      <c r="H25" s="47"/>
    </row>
    <row r="26" spans="1:9" s="137" customFormat="1" ht="15" customHeight="1" x14ac:dyDescent="0.3">
      <c r="A26" s="36" t="s">
        <v>300</v>
      </c>
      <c r="B26" s="46" t="s">
        <v>162</v>
      </c>
      <c r="C26" s="144">
        <v>2</v>
      </c>
      <c r="D26" s="92">
        <v>0</v>
      </c>
      <c r="E26" s="145">
        <f>C26*D26</f>
        <v>0</v>
      </c>
      <c r="F26" s="35" t="s">
        <v>287</v>
      </c>
      <c r="G26" s="227">
        <f t="shared" si="1"/>
        <v>0</v>
      </c>
      <c r="H26" s="47"/>
    </row>
    <row r="27" spans="1:9" s="137" customFormat="1" ht="15" customHeight="1" x14ac:dyDescent="0.3">
      <c r="A27" s="36" t="s">
        <v>548</v>
      </c>
      <c r="B27" s="46" t="s">
        <v>162</v>
      </c>
      <c r="C27" s="144">
        <v>3</v>
      </c>
      <c r="D27" s="92">
        <v>0</v>
      </c>
      <c r="E27" s="145"/>
      <c r="F27" s="35"/>
      <c r="G27" s="227">
        <f t="shared" si="1"/>
        <v>0</v>
      </c>
      <c r="H27" s="47"/>
    </row>
    <row r="28" spans="1:9" s="137" customFormat="1" ht="14.1" customHeight="1" x14ac:dyDescent="0.3">
      <c r="A28" s="321"/>
      <c r="B28" s="321"/>
      <c r="C28" s="321"/>
      <c r="D28" s="321"/>
      <c r="E28" s="146">
        <f>SUM(E7:E26)</f>
        <v>0</v>
      </c>
      <c r="F28" s="147"/>
      <c r="G28" s="113">
        <f>SUM(G7:G27)</f>
        <v>0</v>
      </c>
      <c r="H28" s="47"/>
    </row>
    <row r="29" spans="1:9" s="137" customFormat="1" ht="14.1" customHeight="1" x14ac:dyDescent="0.3">
      <c r="A29" s="322" t="s">
        <v>301</v>
      </c>
      <c r="B29" s="322"/>
      <c r="C29" s="322"/>
      <c r="D29" s="322"/>
      <c r="E29" s="322"/>
      <c r="F29" s="322"/>
      <c r="G29" s="323"/>
      <c r="H29" s="323"/>
    </row>
    <row r="30" spans="1:9" s="137" customFormat="1" ht="14.1" customHeight="1" x14ac:dyDescent="0.3">
      <c r="A30" s="36" t="s">
        <v>643</v>
      </c>
      <c r="B30" s="46" t="s">
        <v>162</v>
      </c>
      <c r="C30" s="144">
        <v>4</v>
      </c>
      <c r="D30" s="92">
        <v>0</v>
      </c>
      <c r="E30" s="148"/>
      <c r="F30" s="35"/>
      <c r="G30" s="227">
        <f t="shared" ref="G30:G45" si="2">C30*D30</f>
        <v>0</v>
      </c>
      <c r="H30" s="47"/>
    </row>
    <row r="31" spans="1:9" s="137" customFormat="1" ht="14.1" customHeight="1" x14ac:dyDescent="0.3">
      <c r="A31" s="36" t="s">
        <v>642</v>
      </c>
      <c r="B31" s="46" t="s">
        <v>162</v>
      </c>
      <c r="C31" s="144">
        <v>4</v>
      </c>
      <c r="D31" s="92">
        <v>0</v>
      </c>
      <c r="E31" s="148">
        <f>C31*D31</f>
        <v>0</v>
      </c>
      <c r="F31" s="35" t="s">
        <v>287</v>
      </c>
      <c r="G31" s="227">
        <f t="shared" si="2"/>
        <v>0</v>
      </c>
      <c r="H31" s="47"/>
    </row>
    <row r="32" spans="1:9" s="137" customFormat="1" ht="14.1" customHeight="1" x14ac:dyDescent="0.3">
      <c r="A32" s="36" t="s">
        <v>644</v>
      </c>
      <c r="B32" s="46" t="s">
        <v>162</v>
      </c>
      <c r="C32" s="144">
        <v>10</v>
      </c>
      <c r="D32" s="92">
        <v>0</v>
      </c>
      <c r="E32" s="148">
        <f>C32*D32</f>
        <v>0</v>
      </c>
      <c r="F32" s="35" t="s">
        <v>287</v>
      </c>
      <c r="G32" s="227">
        <f t="shared" si="2"/>
        <v>0</v>
      </c>
      <c r="H32" s="47"/>
    </row>
    <row r="33" spans="1:8" s="137" customFormat="1" ht="14.1" customHeight="1" x14ac:dyDescent="0.3">
      <c r="A33" s="36" t="s">
        <v>645</v>
      </c>
      <c r="B33" s="46" t="s">
        <v>162</v>
      </c>
      <c r="C33" s="144">
        <v>20</v>
      </c>
      <c r="D33" s="92">
        <v>0</v>
      </c>
      <c r="E33" s="148">
        <f>C33*D33</f>
        <v>0</v>
      </c>
      <c r="F33" s="35" t="s">
        <v>287</v>
      </c>
      <c r="G33" s="227">
        <f t="shared" si="2"/>
        <v>0</v>
      </c>
      <c r="H33" s="47"/>
    </row>
    <row r="34" spans="1:8" s="137" customFormat="1" ht="14.1" customHeight="1" x14ac:dyDescent="0.3">
      <c r="A34" s="36" t="s">
        <v>655</v>
      </c>
      <c r="B34" s="46" t="s">
        <v>162</v>
      </c>
      <c r="C34" s="144">
        <v>1</v>
      </c>
      <c r="D34" s="92">
        <v>0</v>
      </c>
      <c r="E34" s="148"/>
      <c r="F34" s="35"/>
      <c r="G34" s="227">
        <f t="shared" si="2"/>
        <v>0</v>
      </c>
      <c r="H34" s="47"/>
    </row>
    <row r="35" spans="1:8" s="137" customFormat="1" ht="14.1" customHeight="1" x14ac:dyDescent="0.3">
      <c r="A35" s="36" t="s">
        <v>656</v>
      </c>
      <c r="B35" s="46" t="s">
        <v>162</v>
      </c>
      <c r="C35" s="144">
        <v>1</v>
      </c>
      <c r="D35" s="92">
        <v>0</v>
      </c>
      <c r="E35" s="148"/>
      <c r="F35" s="35"/>
      <c r="G35" s="227">
        <f t="shared" si="2"/>
        <v>0</v>
      </c>
      <c r="H35" s="47"/>
    </row>
    <row r="36" spans="1:8" s="137" customFormat="1" ht="14.1" customHeight="1" x14ac:dyDescent="0.3">
      <c r="A36" s="36" t="s">
        <v>646</v>
      </c>
      <c r="B36" s="46" t="s">
        <v>162</v>
      </c>
      <c r="C36" s="144">
        <v>1</v>
      </c>
      <c r="D36" s="92">
        <v>0</v>
      </c>
      <c r="E36" s="148"/>
      <c r="F36" s="35"/>
      <c r="G36" s="227">
        <f t="shared" si="2"/>
        <v>0</v>
      </c>
      <c r="H36" s="47"/>
    </row>
    <row r="37" spans="1:8" s="137" customFormat="1" ht="14.1" customHeight="1" x14ac:dyDescent="0.3">
      <c r="A37" s="36" t="s">
        <v>647</v>
      </c>
      <c r="B37" s="46" t="s">
        <v>162</v>
      </c>
      <c r="C37" s="144">
        <v>8</v>
      </c>
      <c r="D37" s="92">
        <v>0</v>
      </c>
      <c r="E37" s="148">
        <f>C37*D37</f>
        <v>0</v>
      </c>
      <c r="F37" s="35" t="s">
        <v>287</v>
      </c>
      <c r="G37" s="227">
        <f t="shared" si="2"/>
        <v>0</v>
      </c>
      <c r="H37" s="47"/>
    </row>
    <row r="38" spans="1:8" s="137" customFormat="1" ht="14.1" customHeight="1" x14ac:dyDescent="0.3">
      <c r="A38" s="36" t="s">
        <v>648</v>
      </c>
      <c r="B38" s="46" t="s">
        <v>162</v>
      </c>
      <c r="C38" s="144">
        <v>8</v>
      </c>
      <c r="D38" s="92">
        <v>0</v>
      </c>
      <c r="E38" s="148"/>
      <c r="F38" s="35"/>
      <c r="G38" s="227">
        <f t="shared" si="2"/>
        <v>0</v>
      </c>
      <c r="H38" s="47"/>
    </row>
    <row r="39" spans="1:8" s="137" customFormat="1" ht="14.1" customHeight="1" x14ac:dyDescent="0.3">
      <c r="A39" s="36" t="s">
        <v>649</v>
      </c>
      <c r="B39" s="46" t="s">
        <v>162</v>
      </c>
      <c r="C39" s="144">
        <v>5</v>
      </c>
      <c r="D39" s="92">
        <v>0</v>
      </c>
      <c r="E39" s="148">
        <f>C39*D39</f>
        <v>0</v>
      </c>
      <c r="F39" s="35" t="s">
        <v>287</v>
      </c>
      <c r="G39" s="227">
        <f t="shared" si="2"/>
        <v>0</v>
      </c>
      <c r="H39" s="47"/>
    </row>
    <row r="40" spans="1:8" s="137" customFormat="1" ht="14.1" customHeight="1" x14ac:dyDescent="0.3">
      <c r="A40" s="36" t="s">
        <v>650</v>
      </c>
      <c r="B40" s="46" t="s">
        <v>162</v>
      </c>
      <c r="C40" s="144">
        <v>10</v>
      </c>
      <c r="D40" s="92">
        <v>0</v>
      </c>
      <c r="E40" s="148">
        <f>C40*D40</f>
        <v>0</v>
      </c>
      <c r="F40" s="35" t="s">
        <v>287</v>
      </c>
      <c r="G40" s="227">
        <f t="shared" si="2"/>
        <v>0</v>
      </c>
      <c r="H40" s="47"/>
    </row>
    <row r="41" spans="1:8" s="137" customFormat="1" ht="14.1" customHeight="1" x14ac:dyDescent="0.3">
      <c r="A41" s="36" t="s">
        <v>657</v>
      </c>
      <c r="B41" s="46" t="s">
        <v>162</v>
      </c>
      <c r="C41" s="144">
        <v>1</v>
      </c>
      <c r="D41" s="92">
        <v>0</v>
      </c>
      <c r="E41" s="148"/>
      <c r="F41" s="35"/>
      <c r="G41" s="227">
        <f t="shared" si="2"/>
        <v>0</v>
      </c>
      <c r="H41" s="47"/>
    </row>
    <row r="42" spans="1:8" s="137" customFormat="1" ht="14.1" customHeight="1" x14ac:dyDescent="0.3">
      <c r="A42" s="36" t="s">
        <v>651</v>
      </c>
      <c r="B42" s="46" t="s">
        <v>162</v>
      </c>
      <c r="C42" s="144">
        <v>10</v>
      </c>
      <c r="D42" s="92">
        <v>0</v>
      </c>
      <c r="E42" s="148">
        <f>C42*D42</f>
        <v>0</v>
      </c>
      <c r="F42" s="35" t="s">
        <v>287</v>
      </c>
      <c r="G42" s="227">
        <f t="shared" si="2"/>
        <v>0</v>
      </c>
      <c r="H42" s="47"/>
    </row>
    <row r="43" spans="1:8" s="137" customFormat="1" ht="14.1" customHeight="1" x14ac:dyDescent="0.3">
      <c r="A43" s="36" t="s">
        <v>652</v>
      </c>
      <c r="B43" s="46" t="s">
        <v>162</v>
      </c>
      <c r="C43" s="144">
        <v>10</v>
      </c>
      <c r="D43" s="92">
        <v>0</v>
      </c>
      <c r="E43" s="148">
        <f>C43*D43</f>
        <v>0</v>
      </c>
      <c r="F43" s="35" t="s">
        <v>287</v>
      </c>
      <c r="G43" s="227">
        <f t="shared" si="2"/>
        <v>0</v>
      </c>
      <c r="H43" s="47"/>
    </row>
    <row r="44" spans="1:8" s="137" customFormat="1" ht="14.1" customHeight="1" x14ac:dyDescent="0.3">
      <c r="A44" s="36" t="s">
        <v>653</v>
      </c>
      <c r="B44" s="46" t="s">
        <v>162</v>
      </c>
      <c r="C44" s="144">
        <v>1</v>
      </c>
      <c r="D44" s="92">
        <v>0</v>
      </c>
      <c r="E44" s="148"/>
      <c r="F44" s="35"/>
      <c r="G44" s="227">
        <f t="shared" si="2"/>
        <v>0</v>
      </c>
      <c r="H44" s="47"/>
    </row>
    <row r="45" spans="1:8" s="137" customFormat="1" ht="14.1" customHeight="1" x14ac:dyDescent="0.3">
      <c r="A45" s="36" t="s">
        <v>654</v>
      </c>
      <c r="B45" s="46" t="s">
        <v>162</v>
      </c>
      <c r="C45" s="144">
        <v>1</v>
      </c>
      <c r="D45" s="92">
        <v>0</v>
      </c>
      <c r="E45" s="148"/>
      <c r="F45" s="35"/>
      <c r="G45" s="227">
        <f t="shared" si="2"/>
        <v>0</v>
      </c>
      <c r="H45" s="47"/>
    </row>
    <row r="46" spans="1:8" s="137" customFormat="1" ht="14.1" customHeight="1" x14ac:dyDescent="0.3">
      <c r="A46" s="321"/>
      <c r="B46" s="321"/>
      <c r="C46" s="321"/>
      <c r="D46" s="321"/>
      <c r="E46" s="146">
        <f>SUM(E31:E43)</f>
        <v>0</v>
      </c>
      <c r="F46" s="147"/>
      <c r="G46" s="113">
        <f>SUM(G30:G45)</f>
        <v>0</v>
      </c>
      <c r="H46" s="47"/>
    </row>
    <row r="47" spans="1:8" s="137" customFormat="1" ht="14.1" customHeight="1" x14ac:dyDescent="0.3">
      <c r="A47" s="322" t="s">
        <v>302</v>
      </c>
      <c r="B47" s="322"/>
      <c r="C47" s="322"/>
      <c r="D47" s="322"/>
      <c r="E47" s="322"/>
      <c r="F47" s="322"/>
      <c r="G47" s="323"/>
      <c r="H47" s="323"/>
    </row>
    <row r="48" spans="1:8" s="137" customFormat="1" ht="14.1" customHeight="1" x14ac:dyDescent="0.3">
      <c r="A48" s="36" t="s">
        <v>550</v>
      </c>
      <c r="B48" s="46" t="s">
        <v>162</v>
      </c>
      <c r="C48" s="144">
        <v>1</v>
      </c>
      <c r="D48" s="98">
        <v>0</v>
      </c>
      <c r="E48" s="149"/>
      <c r="F48" s="35"/>
      <c r="G48" s="227">
        <f t="shared" ref="G48:G56" si="3">C48*D48</f>
        <v>0</v>
      </c>
      <c r="H48" s="47"/>
    </row>
    <row r="49" spans="1:8" s="137" customFormat="1" ht="14.1" customHeight="1" x14ac:dyDescent="0.3">
      <c r="A49" s="36" t="s">
        <v>551</v>
      </c>
      <c r="B49" s="46" t="s">
        <v>162</v>
      </c>
      <c r="C49" s="144">
        <v>1</v>
      </c>
      <c r="D49" s="98">
        <v>0</v>
      </c>
      <c r="E49" s="149"/>
      <c r="F49" s="35"/>
      <c r="G49" s="227">
        <f t="shared" si="3"/>
        <v>0</v>
      </c>
      <c r="H49" s="47"/>
    </row>
    <row r="50" spans="1:8" s="137" customFormat="1" ht="14.1" customHeight="1" x14ac:dyDescent="0.3">
      <c r="A50" s="36" t="s">
        <v>552</v>
      </c>
      <c r="B50" s="46" t="s">
        <v>162</v>
      </c>
      <c r="C50" s="144">
        <v>1</v>
      </c>
      <c r="D50" s="98">
        <v>0</v>
      </c>
      <c r="E50" s="149"/>
      <c r="F50" s="35"/>
      <c r="G50" s="227">
        <f t="shared" si="3"/>
        <v>0</v>
      </c>
      <c r="H50" s="47"/>
    </row>
    <row r="51" spans="1:8" s="137" customFormat="1" ht="14.1" customHeight="1" x14ac:dyDescent="0.3">
      <c r="A51" s="36" t="s">
        <v>303</v>
      </c>
      <c r="B51" s="46" t="s">
        <v>162</v>
      </c>
      <c r="C51" s="144">
        <v>5</v>
      </c>
      <c r="D51" s="98">
        <v>0</v>
      </c>
      <c r="E51" s="149">
        <f>C51*D51</f>
        <v>0</v>
      </c>
      <c r="F51" s="35" t="s">
        <v>287</v>
      </c>
      <c r="G51" s="227">
        <f t="shared" si="3"/>
        <v>0</v>
      </c>
      <c r="H51" s="47"/>
    </row>
    <row r="52" spans="1:8" s="137" customFormat="1" ht="14.1" customHeight="1" x14ac:dyDescent="0.3">
      <c r="A52" s="36" t="s">
        <v>549</v>
      </c>
      <c r="B52" s="46" t="s">
        <v>162</v>
      </c>
      <c r="C52" s="144">
        <v>1</v>
      </c>
      <c r="D52" s="98">
        <v>0</v>
      </c>
      <c r="E52" s="149"/>
      <c r="F52" s="35"/>
      <c r="G52" s="227">
        <f t="shared" si="3"/>
        <v>0</v>
      </c>
      <c r="H52" s="47"/>
    </row>
    <row r="53" spans="1:8" s="137" customFormat="1" ht="14.1" customHeight="1" x14ac:dyDescent="0.3">
      <c r="A53" s="36" t="s">
        <v>304</v>
      </c>
      <c r="B53" s="46" t="s">
        <v>162</v>
      </c>
      <c r="C53" s="144">
        <v>10</v>
      </c>
      <c r="D53" s="98">
        <v>0</v>
      </c>
      <c r="E53" s="149">
        <f>C53*D53</f>
        <v>0</v>
      </c>
      <c r="F53" s="35" t="s">
        <v>287</v>
      </c>
      <c r="G53" s="227">
        <f t="shared" si="3"/>
        <v>0</v>
      </c>
      <c r="H53" s="47"/>
    </row>
    <row r="54" spans="1:8" s="137" customFormat="1" ht="14.1" customHeight="1" x14ac:dyDescent="0.3">
      <c r="A54" s="36" t="s">
        <v>658</v>
      </c>
      <c r="B54" s="46" t="s">
        <v>162</v>
      </c>
      <c r="C54" s="144">
        <v>1</v>
      </c>
      <c r="D54" s="98">
        <v>0</v>
      </c>
      <c r="E54" s="149"/>
      <c r="F54" s="35"/>
      <c r="G54" s="227">
        <f t="shared" si="3"/>
        <v>0</v>
      </c>
      <c r="H54" s="47"/>
    </row>
    <row r="55" spans="1:8" s="137" customFormat="1" ht="14.1" customHeight="1" x14ac:dyDescent="0.3">
      <c r="A55" s="36" t="s">
        <v>305</v>
      </c>
      <c r="B55" s="46" t="s">
        <v>162</v>
      </c>
      <c r="C55" s="144">
        <v>8</v>
      </c>
      <c r="D55" s="98">
        <v>0</v>
      </c>
      <c r="E55" s="149">
        <f>C55*D55</f>
        <v>0</v>
      </c>
      <c r="F55" s="35" t="s">
        <v>287</v>
      </c>
      <c r="G55" s="227">
        <f t="shared" si="3"/>
        <v>0</v>
      </c>
      <c r="H55" s="47"/>
    </row>
    <row r="56" spans="1:8" s="137" customFormat="1" ht="14.1" customHeight="1" x14ac:dyDescent="0.3">
      <c r="A56" s="174" t="s">
        <v>613</v>
      </c>
      <c r="B56" s="155" t="s">
        <v>162</v>
      </c>
      <c r="C56" s="240">
        <v>1</v>
      </c>
      <c r="D56" s="98">
        <v>0</v>
      </c>
      <c r="E56" s="190">
        <f>C56*D56</f>
        <v>0</v>
      </c>
      <c r="F56" s="237" t="s">
        <v>287</v>
      </c>
      <c r="G56" s="238">
        <f t="shared" si="3"/>
        <v>0</v>
      </c>
      <c r="H56" s="230"/>
    </row>
    <row r="57" spans="1:8" s="137" customFormat="1" ht="14.1" customHeight="1" x14ac:dyDescent="0.3">
      <c r="A57" s="321"/>
      <c r="B57" s="321"/>
      <c r="C57" s="321"/>
      <c r="D57" s="321"/>
      <c r="E57" s="146">
        <f>SUM(E51:E55)</f>
        <v>0</v>
      </c>
      <c r="F57" s="147"/>
      <c r="G57" s="113">
        <f>SUM(G48:G56)</f>
        <v>0</v>
      </c>
      <c r="H57" s="47"/>
    </row>
    <row r="58" spans="1:8" s="137" customFormat="1" ht="14.1" customHeight="1" x14ac:dyDescent="0.3">
      <c r="A58" s="322" t="s">
        <v>553</v>
      </c>
      <c r="B58" s="322"/>
      <c r="C58" s="322"/>
      <c r="D58" s="322"/>
      <c r="E58" s="322"/>
      <c r="F58" s="322"/>
      <c r="G58" s="323"/>
      <c r="H58" s="323"/>
    </row>
    <row r="59" spans="1:8" s="137" customFormat="1" ht="14.1" customHeight="1" x14ac:dyDescent="0.3">
      <c r="A59" s="36" t="s">
        <v>554</v>
      </c>
      <c r="B59" s="46" t="s">
        <v>162</v>
      </c>
      <c r="C59" s="144">
        <v>1</v>
      </c>
      <c r="D59" s="92">
        <v>0</v>
      </c>
      <c r="E59" s="148"/>
      <c r="F59" s="35"/>
      <c r="G59" s="227">
        <f t="shared" ref="G59:G75" si="4">C59*D59</f>
        <v>0</v>
      </c>
      <c r="H59" s="47"/>
    </row>
    <row r="60" spans="1:8" s="137" customFormat="1" ht="14.1" customHeight="1" x14ac:dyDescent="0.3">
      <c r="A60" s="36" t="s">
        <v>555</v>
      </c>
      <c r="B60" s="46" t="s">
        <v>162</v>
      </c>
      <c r="C60" s="144">
        <v>1</v>
      </c>
      <c r="D60" s="92">
        <v>0</v>
      </c>
      <c r="E60" s="148"/>
      <c r="F60" s="35"/>
      <c r="G60" s="227">
        <f t="shared" si="4"/>
        <v>0</v>
      </c>
      <c r="H60" s="47"/>
    </row>
    <row r="61" spans="1:8" s="137" customFormat="1" ht="14.1" customHeight="1" x14ac:dyDescent="0.3">
      <c r="A61" s="36" t="s">
        <v>306</v>
      </c>
      <c r="B61" s="46" t="s">
        <v>162</v>
      </c>
      <c r="C61" s="144">
        <v>20</v>
      </c>
      <c r="D61" s="92">
        <v>0</v>
      </c>
      <c r="E61" s="148">
        <f t="shared" ref="E61:E75" si="5">C61*D61</f>
        <v>0</v>
      </c>
      <c r="F61" s="35" t="s">
        <v>287</v>
      </c>
      <c r="G61" s="227">
        <f t="shared" si="4"/>
        <v>0</v>
      </c>
      <c r="H61" s="47"/>
    </row>
    <row r="62" spans="1:8" s="137" customFormat="1" ht="14.1" customHeight="1" x14ac:dyDescent="0.3">
      <c r="A62" s="36" t="s">
        <v>307</v>
      </c>
      <c r="B62" s="46" t="s">
        <v>162</v>
      </c>
      <c r="C62" s="144">
        <v>20</v>
      </c>
      <c r="D62" s="92">
        <v>0</v>
      </c>
      <c r="E62" s="148">
        <f t="shared" si="5"/>
        <v>0</v>
      </c>
      <c r="F62" s="35" t="s">
        <v>287</v>
      </c>
      <c r="G62" s="227">
        <f t="shared" si="4"/>
        <v>0</v>
      </c>
      <c r="H62" s="47"/>
    </row>
    <row r="63" spans="1:8" s="137" customFormat="1" ht="14.1" customHeight="1" x14ac:dyDescent="0.3">
      <c r="A63" s="36" t="s">
        <v>308</v>
      </c>
      <c r="B63" s="46" t="s">
        <v>162</v>
      </c>
      <c r="C63" s="144">
        <v>50</v>
      </c>
      <c r="D63" s="92">
        <v>0</v>
      </c>
      <c r="E63" s="148">
        <f t="shared" si="5"/>
        <v>0</v>
      </c>
      <c r="F63" s="35" t="s">
        <v>287</v>
      </c>
      <c r="G63" s="227">
        <f t="shared" si="4"/>
        <v>0</v>
      </c>
      <c r="H63" s="47"/>
    </row>
    <row r="64" spans="1:8" s="137" customFormat="1" ht="14.1" customHeight="1" x14ac:dyDescent="0.3">
      <c r="A64" s="36" t="s">
        <v>309</v>
      </c>
      <c r="B64" s="46" t="s">
        <v>162</v>
      </c>
      <c r="C64" s="144">
        <v>30</v>
      </c>
      <c r="D64" s="92">
        <v>0</v>
      </c>
      <c r="E64" s="148">
        <f t="shared" si="5"/>
        <v>0</v>
      </c>
      <c r="F64" s="35" t="s">
        <v>287</v>
      </c>
      <c r="G64" s="227">
        <f t="shared" si="4"/>
        <v>0</v>
      </c>
      <c r="H64" s="47"/>
    </row>
    <row r="65" spans="1:8" s="137" customFormat="1" ht="14.1" customHeight="1" x14ac:dyDescent="0.3">
      <c r="A65" s="36" t="s">
        <v>310</v>
      </c>
      <c r="B65" s="46" t="s">
        <v>162</v>
      </c>
      <c r="C65" s="144">
        <v>2</v>
      </c>
      <c r="D65" s="92">
        <v>0</v>
      </c>
      <c r="E65" s="148">
        <f t="shared" si="5"/>
        <v>0</v>
      </c>
      <c r="F65" s="35" t="s">
        <v>287</v>
      </c>
      <c r="G65" s="227">
        <f t="shared" si="4"/>
        <v>0</v>
      </c>
      <c r="H65" s="47"/>
    </row>
    <row r="66" spans="1:8" s="137" customFormat="1" ht="14.1" customHeight="1" x14ac:dyDescent="0.3">
      <c r="A66" s="36" t="s">
        <v>311</v>
      </c>
      <c r="B66" s="46" t="s">
        <v>162</v>
      </c>
      <c r="C66" s="144">
        <v>2</v>
      </c>
      <c r="D66" s="92">
        <v>0</v>
      </c>
      <c r="E66" s="148">
        <f t="shared" si="5"/>
        <v>0</v>
      </c>
      <c r="F66" s="35" t="s">
        <v>287</v>
      </c>
      <c r="G66" s="227">
        <f t="shared" si="4"/>
        <v>0</v>
      </c>
      <c r="H66" s="47"/>
    </row>
    <row r="67" spans="1:8" s="137" customFormat="1" ht="14.1" customHeight="1" x14ac:dyDescent="0.3">
      <c r="A67" s="36" t="s">
        <v>312</v>
      </c>
      <c r="B67" s="46" t="s">
        <v>162</v>
      </c>
      <c r="C67" s="144">
        <v>2</v>
      </c>
      <c r="D67" s="92">
        <v>0</v>
      </c>
      <c r="E67" s="148">
        <f t="shared" si="5"/>
        <v>0</v>
      </c>
      <c r="F67" s="35" t="s">
        <v>287</v>
      </c>
      <c r="G67" s="227">
        <f t="shared" si="4"/>
        <v>0</v>
      </c>
      <c r="H67" s="47"/>
    </row>
    <row r="68" spans="1:8" s="137" customFormat="1" ht="14.1" customHeight="1" x14ac:dyDescent="0.3">
      <c r="A68" s="36" t="s">
        <v>313</v>
      </c>
      <c r="B68" s="46" t="s">
        <v>162</v>
      </c>
      <c r="C68" s="144">
        <v>6</v>
      </c>
      <c r="D68" s="92">
        <v>0</v>
      </c>
      <c r="E68" s="148">
        <f t="shared" si="5"/>
        <v>0</v>
      </c>
      <c r="F68" s="35" t="s">
        <v>287</v>
      </c>
      <c r="G68" s="227">
        <f t="shared" si="4"/>
        <v>0</v>
      </c>
      <c r="H68" s="47"/>
    </row>
    <row r="69" spans="1:8" s="137" customFormat="1" ht="14.1" customHeight="1" x14ac:dyDescent="0.3">
      <c r="A69" s="36" t="s">
        <v>314</v>
      </c>
      <c r="B69" s="46" t="s">
        <v>162</v>
      </c>
      <c r="C69" s="144">
        <v>3</v>
      </c>
      <c r="D69" s="92">
        <v>0</v>
      </c>
      <c r="E69" s="148">
        <f t="shared" si="5"/>
        <v>0</v>
      </c>
      <c r="F69" s="35" t="s">
        <v>287</v>
      </c>
      <c r="G69" s="227">
        <f t="shared" si="4"/>
        <v>0</v>
      </c>
      <c r="H69" s="47"/>
    </row>
    <row r="70" spans="1:8" s="137" customFormat="1" ht="14.1" customHeight="1" x14ac:dyDescent="0.3">
      <c r="A70" s="36" t="s">
        <v>315</v>
      </c>
      <c r="B70" s="46" t="s">
        <v>162</v>
      </c>
      <c r="C70" s="144">
        <v>2</v>
      </c>
      <c r="D70" s="92">
        <v>0</v>
      </c>
      <c r="E70" s="148">
        <f t="shared" si="5"/>
        <v>0</v>
      </c>
      <c r="F70" s="35" t="s">
        <v>287</v>
      </c>
      <c r="G70" s="227">
        <f t="shared" si="4"/>
        <v>0</v>
      </c>
      <c r="H70" s="47"/>
    </row>
    <row r="71" spans="1:8" s="137" customFormat="1" ht="14.1" customHeight="1" x14ac:dyDescent="0.3">
      <c r="A71" s="36" t="s">
        <v>659</v>
      </c>
      <c r="B71" s="46" t="s">
        <v>162</v>
      </c>
      <c r="C71" s="144">
        <v>1</v>
      </c>
      <c r="D71" s="92">
        <v>0</v>
      </c>
      <c r="E71" s="148">
        <f t="shared" si="5"/>
        <v>0</v>
      </c>
      <c r="F71" s="35"/>
      <c r="G71" s="227">
        <f t="shared" si="4"/>
        <v>0</v>
      </c>
      <c r="H71" s="47"/>
    </row>
    <row r="72" spans="1:8" s="137" customFormat="1" ht="14.1" customHeight="1" x14ac:dyDescent="0.3">
      <c r="A72" s="36" t="s">
        <v>660</v>
      </c>
      <c r="B72" s="46" t="s">
        <v>162</v>
      </c>
      <c r="C72" s="144">
        <v>1</v>
      </c>
      <c r="D72" s="92">
        <v>0</v>
      </c>
      <c r="E72" s="148">
        <f t="shared" si="5"/>
        <v>0</v>
      </c>
      <c r="F72" s="35"/>
      <c r="G72" s="227">
        <f t="shared" si="4"/>
        <v>0</v>
      </c>
      <c r="H72" s="47"/>
    </row>
    <row r="73" spans="1:8" s="137" customFormat="1" ht="14.1" customHeight="1" x14ac:dyDescent="0.3">
      <c r="A73" s="36" t="s">
        <v>316</v>
      </c>
      <c r="B73" s="46" t="s">
        <v>162</v>
      </c>
      <c r="C73" s="144">
        <v>2</v>
      </c>
      <c r="D73" s="92">
        <v>0</v>
      </c>
      <c r="E73" s="148">
        <f t="shared" si="5"/>
        <v>0</v>
      </c>
      <c r="F73" s="35" t="s">
        <v>287</v>
      </c>
      <c r="G73" s="227">
        <f t="shared" si="4"/>
        <v>0</v>
      </c>
      <c r="H73" s="47"/>
    </row>
    <row r="74" spans="1:8" s="137" customFormat="1" ht="14.1" customHeight="1" x14ac:dyDescent="0.3">
      <c r="A74" s="36" t="s">
        <v>661</v>
      </c>
      <c r="B74" s="46" t="s">
        <v>162</v>
      </c>
      <c r="C74" s="144">
        <v>1</v>
      </c>
      <c r="D74" s="92">
        <v>0</v>
      </c>
      <c r="E74" s="148">
        <f t="shared" si="5"/>
        <v>0</v>
      </c>
      <c r="F74" s="35"/>
      <c r="G74" s="227">
        <f t="shared" si="4"/>
        <v>0</v>
      </c>
      <c r="H74" s="47"/>
    </row>
    <row r="75" spans="1:8" s="137" customFormat="1" ht="14.1" customHeight="1" x14ac:dyDescent="0.3">
      <c r="A75" s="36" t="s">
        <v>662</v>
      </c>
      <c r="B75" s="46" t="s">
        <v>162</v>
      </c>
      <c r="C75" s="144">
        <v>1</v>
      </c>
      <c r="D75" s="92">
        <v>0</v>
      </c>
      <c r="E75" s="148">
        <f t="shared" si="5"/>
        <v>0</v>
      </c>
      <c r="F75" s="35"/>
      <c r="G75" s="227">
        <f t="shared" si="4"/>
        <v>0</v>
      </c>
      <c r="H75" s="47"/>
    </row>
    <row r="76" spans="1:8" s="137" customFormat="1" ht="13.5" customHeight="1" x14ac:dyDescent="0.3">
      <c r="A76" s="321"/>
      <c r="B76" s="321"/>
      <c r="C76" s="321"/>
      <c r="D76" s="321"/>
      <c r="E76" s="146">
        <f>SUM(E61:E75)</f>
        <v>0</v>
      </c>
      <c r="F76" s="147"/>
      <c r="G76" s="113">
        <f>SUM(G59:G75)</f>
        <v>0</v>
      </c>
      <c r="H76" s="47"/>
    </row>
    <row r="77" spans="1:8" s="137" customFormat="1" ht="14.1" customHeight="1" x14ac:dyDescent="0.3">
      <c r="A77" s="322" t="s">
        <v>317</v>
      </c>
      <c r="B77" s="322"/>
      <c r="C77" s="322"/>
      <c r="D77" s="322"/>
      <c r="E77" s="322"/>
      <c r="F77" s="322"/>
      <c r="G77" s="323"/>
      <c r="H77" s="323"/>
    </row>
    <row r="78" spans="1:8" s="137" customFormat="1" ht="14.1" customHeight="1" x14ac:dyDescent="0.3">
      <c r="A78" s="36" t="s">
        <v>663</v>
      </c>
      <c r="B78" s="134" t="s">
        <v>162</v>
      </c>
      <c r="C78" s="134">
        <v>1</v>
      </c>
      <c r="D78" s="98">
        <v>0</v>
      </c>
      <c r="E78" s="134"/>
      <c r="F78" s="134"/>
      <c r="G78" s="227">
        <f>C78*D78</f>
        <v>0</v>
      </c>
      <c r="H78" s="47"/>
    </row>
    <row r="79" spans="1:8" s="137" customFormat="1" ht="14.1" customHeight="1" x14ac:dyDescent="0.3">
      <c r="A79" s="36" t="s">
        <v>318</v>
      </c>
      <c r="B79" s="134" t="s">
        <v>162</v>
      </c>
      <c r="C79" s="144">
        <v>2</v>
      </c>
      <c r="D79" s="98">
        <v>0</v>
      </c>
      <c r="E79" s="134"/>
      <c r="F79" s="134"/>
      <c r="G79" s="227">
        <f t="shared" ref="G79:G82" si="6">C79*D79</f>
        <v>0</v>
      </c>
      <c r="H79" s="47"/>
    </row>
    <row r="80" spans="1:8" s="137" customFormat="1" ht="14.1" customHeight="1" x14ac:dyDescent="0.3">
      <c r="A80" s="36" t="s">
        <v>319</v>
      </c>
      <c r="B80" s="46" t="s">
        <v>162</v>
      </c>
      <c r="C80" s="144">
        <v>2</v>
      </c>
      <c r="D80" s="98">
        <v>0</v>
      </c>
      <c r="E80" s="149">
        <f>C79*D80</f>
        <v>0</v>
      </c>
      <c r="F80" s="35" t="s">
        <v>287</v>
      </c>
      <c r="G80" s="227">
        <f t="shared" si="6"/>
        <v>0</v>
      </c>
      <c r="H80" s="47"/>
    </row>
    <row r="81" spans="1:8" s="137" customFormat="1" ht="14.1" customHeight="1" x14ac:dyDescent="0.3">
      <c r="A81" s="36" t="s">
        <v>664</v>
      </c>
      <c r="B81" s="46" t="s">
        <v>162</v>
      </c>
      <c r="C81" s="144">
        <v>1</v>
      </c>
      <c r="D81" s="98">
        <v>0</v>
      </c>
      <c r="E81" s="149">
        <f>C80*D81</f>
        <v>0</v>
      </c>
      <c r="F81" s="35" t="s">
        <v>287</v>
      </c>
      <c r="G81" s="227">
        <f t="shared" si="6"/>
        <v>0</v>
      </c>
      <c r="H81" s="47"/>
    </row>
    <row r="82" spans="1:8" s="137" customFormat="1" ht="14.1" customHeight="1" x14ac:dyDescent="0.3">
      <c r="A82" s="36" t="s">
        <v>665</v>
      </c>
      <c r="B82" s="46" t="s">
        <v>162</v>
      </c>
      <c r="C82" s="144">
        <v>1</v>
      </c>
      <c r="D82" s="98">
        <v>0</v>
      </c>
      <c r="E82" s="149"/>
      <c r="F82" s="35"/>
      <c r="G82" s="227">
        <f t="shared" si="6"/>
        <v>0</v>
      </c>
      <c r="H82" s="47"/>
    </row>
    <row r="83" spans="1:8" s="137" customFormat="1" ht="14.1" customHeight="1" x14ac:dyDescent="0.3">
      <c r="A83" s="36"/>
      <c r="B83" s="46"/>
      <c r="C83" s="144"/>
      <c r="D83" s="98"/>
      <c r="E83" s="149"/>
      <c r="F83" s="35"/>
      <c r="G83" s="113">
        <f>SUM(G78:G82)</f>
        <v>0</v>
      </c>
      <c r="H83" s="47"/>
    </row>
    <row r="84" spans="1:8" s="137" customFormat="1" ht="14.1" customHeight="1" x14ac:dyDescent="0.3">
      <c r="A84" s="322" t="s">
        <v>666</v>
      </c>
      <c r="B84" s="322"/>
      <c r="C84" s="322"/>
      <c r="D84" s="322"/>
      <c r="E84" s="322"/>
      <c r="F84" s="322"/>
      <c r="G84" s="323"/>
      <c r="H84" s="323"/>
    </row>
    <row r="85" spans="1:8" s="137" customFormat="1" ht="14.1" customHeight="1" x14ac:dyDescent="0.3">
      <c r="A85" s="251" t="s">
        <v>667</v>
      </c>
      <c r="B85" s="46" t="s">
        <v>162</v>
      </c>
      <c r="C85" s="144">
        <v>2</v>
      </c>
      <c r="D85" s="98">
        <v>0</v>
      </c>
      <c r="E85" s="146"/>
      <c r="F85" s="152"/>
      <c r="G85" s="227">
        <f>C85*D85</f>
        <v>0</v>
      </c>
      <c r="H85" s="47"/>
    </row>
    <row r="86" spans="1:8" s="137" customFormat="1" ht="14.1" customHeight="1" x14ac:dyDescent="0.3">
      <c r="A86" s="251" t="s">
        <v>671</v>
      </c>
      <c r="B86" s="46" t="s">
        <v>162</v>
      </c>
      <c r="C86" s="144">
        <v>2</v>
      </c>
      <c r="D86" s="98">
        <v>0</v>
      </c>
      <c r="E86" s="146"/>
      <c r="F86" s="152"/>
      <c r="G86" s="227">
        <f>C86*D86</f>
        <v>0</v>
      </c>
      <c r="H86" s="47"/>
    </row>
    <row r="87" spans="1:8" s="137" customFormat="1" ht="14.1" customHeight="1" x14ac:dyDescent="0.3">
      <c r="A87" s="251" t="s">
        <v>668</v>
      </c>
      <c r="B87" s="46" t="s">
        <v>162</v>
      </c>
      <c r="C87" s="144">
        <v>2</v>
      </c>
      <c r="D87" s="98">
        <v>0</v>
      </c>
      <c r="E87" s="146"/>
      <c r="F87" s="152"/>
      <c r="G87" s="227">
        <f>C87*D87</f>
        <v>0</v>
      </c>
      <c r="H87" s="47"/>
    </row>
    <row r="88" spans="1:8" s="137" customFormat="1" ht="14.1" customHeight="1" x14ac:dyDescent="0.3">
      <c r="A88" s="251" t="s">
        <v>669</v>
      </c>
      <c r="B88" s="46" t="s">
        <v>162</v>
      </c>
      <c r="C88" s="144">
        <v>2</v>
      </c>
      <c r="D88" s="98">
        <v>0</v>
      </c>
      <c r="E88" s="146"/>
      <c r="F88" s="152"/>
      <c r="G88" s="227">
        <f>C88*D88</f>
        <v>0</v>
      </c>
      <c r="H88" s="47"/>
    </row>
    <row r="89" spans="1:8" s="137" customFormat="1" ht="14.1" customHeight="1" x14ac:dyDescent="0.3">
      <c r="A89" s="251" t="s">
        <v>670</v>
      </c>
      <c r="B89" s="46" t="s">
        <v>162</v>
      </c>
      <c r="C89" s="144">
        <v>2</v>
      </c>
      <c r="D89" s="98">
        <v>0</v>
      </c>
      <c r="E89" s="146"/>
      <c r="F89" s="152"/>
      <c r="G89" s="227">
        <f>C89*D89</f>
        <v>0</v>
      </c>
      <c r="H89" s="47"/>
    </row>
    <row r="90" spans="1:8" s="137" customFormat="1" ht="14.1" customHeight="1" x14ac:dyDescent="0.3">
      <c r="A90" s="150"/>
      <c r="B90" s="151"/>
      <c r="C90" s="150"/>
      <c r="D90" s="150"/>
      <c r="E90" s="146"/>
      <c r="F90" s="152"/>
      <c r="G90" s="113">
        <f>SUM(G85:G89)</f>
        <v>0</v>
      </c>
      <c r="H90" s="47"/>
    </row>
    <row r="91" spans="1:8" s="137" customFormat="1" ht="14.1" customHeight="1" x14ac:dyDescent="0.3">
      <c r="A91" s="322" t="s">
        <v>672</v>
      </c>
      <c r="B91" s="322"/>
      <c r="C91" s="322"/>
      <c r="D91" s="322"/>
      <c r="E91" s="322"/>
      <c r="F91" s="322"/>
      <c r="G91" s="323"/>
      <c r="H91" s="323"/>
    </row>
    <row r="92" spans="1:8" s="137" customFormat="1" ht="14.1" customHeight="1" x14ac:dyDescent="0.3">
      <c r="A92" s="251" t="s">
        <v>673</v>
      </c>
      <c r="B92" s="46" t="s">
        <v>162</v>
      </c>
      <c r="C92" s="144">
        <v>1</v>
      </c>
      <c r="D92" s="98">
        <v>0</v>
      </c>
      <c r="E92" s="146"/>
      <c r="F92" s="152"/>
      <c r="G92" s="98">
        <f>D92*C92</f>
        <v>0</v>
      </c>
      <c r="H92" s="47"/>
    </row>
    <row r="93" spans="1:8" s="137" customFormat="1" ht="14.1" customHeight="1" x14ac:dyDescent="0.3">
      <c r="A93" s="251" t="s">
        <v>674</v>
      </c>
      <c r="B93" s="46" t="s">
        <v>162</v>
      </c>
      <c r="C93" s="144">
        <v>1</v>
      </c>
      <c r="D93" s="98">
        <v>0</v>
      </c>
      <c r="E93" s="146"/>
      <c r="F93" s="152"/>
      <c r="G93" s="98">
        <f>D93*C93</f>
        <v>0</v>
      </c>
      <c r="H93" s="47"/>
    </row>
    <row r="94" spans="1:8" s="137" customFormat="1" ht="14.1" customHeight="1" x14ac:dyDescent="0.3">
      <c r="A94" s="251" t="s">
        <v>676</v>
      </c>
      <c r="B94" s="46" t="s">
        <v>162</v>
      </c>
      <c r="C94" s="144">
        <v>1</v>
      </c>
      <c r="D94" s="98">
        <v>0</v>
      </c>
      <c r="E94" s="146"/>
      <c r="F94" s="152"/>
      <c r="G94" s="98">
        <f>D94*C94</f>
        <v>0</v>
      </c>
      <c r="H94" s="47"/>
    </row>
    <row r="95" spans="1:8" s="137" customFormat="1" ht="14.1" customHeight="1" x14ac:dyDescent="0.3">
      <c r="A95" s="251" t="s">
        <v>675</v>
      </c>
      <c r="B95" s="46" t="s">
        <v>162</v>
      </c>
      <c r="C95" s="144">
        <v>1</v>
      </c>
      <c r="D95" s="98">
        <v>0</v>
      </c>
      <c r="E95" s="146"/>
      <c r="F95" s="152"/>
      <c r="G95" s="98">
        <f>D95*C95</f>
        <v>0</v>
      </c>
      <c r="H95" s="47"/>
    </row>
    <row r="96" spans="1:8" s="137" customFormat="1" ht="14.1" customHeight="1" x14ac:dyDescent="0.3">
      <c r="A96" s="251" t="s">
        <v>677</v>
      </c>
      <c r="B96" s="46" t="s">
        <v>162</v>
      </c>
      <c r="C96" s="144">
        <v>1</v>
      </c>
      <c r="D96" s="98">
        <v>0</v>
      </c>
      <c r="E96" s="146"/>
      <c r="F96" s="152"/>
      <c r="G96" s="98">
        <f>D96*C96</f>
        <v>0</v>
      </c>
      <c r="H96" s="47"/>
    </row>
    <row r="97" spans="1:8" s="137" customFormat="1" ht="14.1" customHeight="1" x14ac:dyDescent="0.3">
      <c r="A97" s="150"/>
      <c r="B97" s="151"/>
      <c r="C97" s="150"/>
      <c r="D97" s="150"/>
      <c r="E97" s="146"/>
      <c r="F97" s="152"/>
      <c r="G97" s="113">
        <f>SUM(G92:G96)</f>
        <v>0</v>
      </c>
      <c r="H97" s="47"/>
    </row>
    <row r="98" spans="1:8" s="137" customFormat="1" ht="14.1" customHeight="1" x14ac:dyDescent="0.3">
      <c r="A98" s="322" t="s">
        <v>320</v>
      </c>
      <c r="B98" s="322"/>
      <c r="C98" s="322"/>
      <c r="D98" s="322"/>
      <c r="E98" s="322"/>
      <c r="F98" s="322"/>
      <c r="G98" s="323"/>
      <c r="H98" s="323"/>
    </row>
    <row r="99" spans="1:8" s="137" customFormat="1" ht="14.1" customHeight="1" x14ac:dyDescent="0.3">
      <c r="A99" s="36" t="s">
        <v>321</v>
      </c>
      <c r="B99" s="46" t="s">
        <v>162</v>
      </c>
      <c r="C99" s="153">
        <v>2</v>
      </c>
      <c r="D99" s="98">
        <v>0</v>
      </c>
      <c r="E99" s="149">
        <f>C99*D99</f>
        <v>0</v>
      </c>
      <c r="F99" s="35" t="s">
        <v>287</v>
      </c>
      <c r="G99" s="227">
        <f>C99*D99</f>
        <v>0</v>
      </c>
      <c r="H99" s="47"/>
    </row>
    <row r="100" spans="1:8" s="137" customFormat="1" ht="14.1" customHeight="1" x14ac:dyDescent="0.3">
      <c r="A100" s="36" t="s">
        <v>322</v>
      </c>
      <c r="B100" s="46" t="s">
        <v>162</v>
      </c>
      <c r="C100" s="153">
        <v>2</v>
      </c>
      <c r="D100" s="98">
        <v>0</v>
      </c>
      <c r="E100" s="149">
        <f>C100*D100</f>
        <v>0</v>
      </c>
      <c r="F100" s="35" t="s">
        <v>287</v>
      </c>
      <c r="G100" s="227">
        <f>C100*D100</f>
        <v>0</v>
      </c>
      <c r="H100" s="47"/>
    </row>
    <row r="101" spans="1:8" s="137" customFormat="1" ht="14.1" customHeight="1" x14ac:dyDescent="0.3">
      <c r="A101" s="201"/>
      <c r="B101" s="134"/>
      <c r="C101" s="83"/>
      <c r="D101" s="83"/>
      <c r="E101" s="146">
        <f>SUM(E99:E100)</f>
        <v>0</v>
      </c>
      <c r="F101" s="154"/>
      <c r="G101" s="113">
        <f>SUM(G99:G100)</f>
        <v>0</v>
      </c>
      <c r="H101" s="47"/>
    </row>
    <row r="102" spans="1:8" s="137" customFormat="1" ht="14.1" customHeight="1" x14ac:dyDescent="0.3">
      <c r="A102" s="322" t="s">
        <v>323</v>
      </c>
      <c r="B102" s="322"/>
      <c r="C102" s="322"/>
      <c r="D102" s="322"/>
      <c r="E102" s="322"/>
      <c r="F102" s="322"/>
      <c r="G102" s="323"/>
      <c r="H102" s="323"/>
    </row>
    <row r="103" spans="1:8" s="137" customFormat="1" ht="14.1" customHeight="1" x14ac:dyDescent="0.3">
      <c r="A103" s="36" t="s">
        <v>556</v>
      </c>
      <c r="B103" s="155" t="s">
        <v>162</v>
      </c>
      <c r="C103" s="144">
        <v>1</v>
      </c>
      <c r="D103" s="98">
        <v>0</v>
      </c>
      <c r="E103" s="149"/>
      <c r="F103" s="35"/>
      <c r="G103" s="227">
        <f>C103*D103</f>
        <v>0</v>
      </c>
      <c r="H103" s="47"/>
    </row>
    <row r="104" spans="1:8" s="137" customFormat="1" ht="14.1" customHeight="1" x14ac:dyDescent="0.3">
      <c r="A104" s="36" t="s">
        <v>324</v>
      </c>
      <c r="B104" s="155" t="s">
        <v>162</v>
      </c>
      <c r="C104" s="144">
        <v>100</v>
      </c>
      <c r="D104" s="98">
        <v>0</v>
      </c>
      <c r="E104" s="149">
        <f>C104*D104</f>
        <v>0</v>
      </c>
      <c r="F104" s="35" t="s">
        <v>287</v>
      </c>
      <c r="G104" s="227">
        <f>C104*D104</f>
        <v>0</v>
      </c>
      <c r="H104" s="47"/>
    </row>
    <row r="105" spans="1:8" s="137" customFormat="1" ht="14.1" customHeight="1" x14ac:dyDescent="0.3">
      <c r="A105" s="36" t="s">
        <v>325</v>
      </c>
      <c r="B105" s="46" t="s">
        <v>162</v>
      </c>
      <c r="C105" s="144">
        <v>2</v>
      </c>
      <c r="D105" s="98">
        <v>0</v>
      </c>
      <c r="E105" s="149">
        <f>C105*D105</f>
        <v>0</v>
      </c>
      <c r="F105" s="35" t="s">
        <v>287</v>
      </c>
      <c r="G105" s="227">
        <f>C105*D105</f>
        <v>0</v>
      </c>
      <c r="H105" s="47"/>
    </row>
    <row r="106" spans="1:8" s="137" customFormat="1" ht="14.1" customHeight="1" x14ac:dyDescent="0.3">
      <c r="A106" s="11"/>
      <c r="B106" s="134"/>
      <c r="C106" s="83"/>
      <c r="D106" s="83"/>
      <c r="E106" s="146">
        <f>SUM(E104:E105)</f>
        <v>0</v>
      </c>
      <c r="F106" s="154"/>
      <c r="G106" s="113">
        <f>SUM(G103:G105)</f>
        <v>0</v>
      </c>
      <c r="H106" s="47"/>
    </row>
    <row r="107" spans="1:8" s="137" customFormat="1" ht="14.1" customHeight="1" x14ac:dyDescent="0.3">
      <c r="A107" s="322" t="s">
        <v>326</v>
      </c>
      <c r="B107" s="322"/>
      <c r="C107" s="322"/>
      <c r="D107" s="322"/>
      <c r="E107" s="322"/>
      <c r="F107" s="322"/>
      <c r="G107" s="323"/>
      <c r="H107" s="323"/>
    </row>
    <row r="108" spans="1:8" s="137" customFormat="1" ht="14.1" customHeight="1" x14ac:dyDescent="0.3">
      <c r="A108" s="36" t="s">
        <v>327</v>
      </c>
      <c r="B108" s="46" t="s">
        <v>162</v>
      </c>
      <c r="C108" s="144">
        <v>10</v>
      </c>
      <c r="D108" s="156">
        <v>0</v>
      </c>
      <c r="E108" s="148">
        <f t="shared" ref="E108:E119" si="7">C108*D108</f>
        <v>0</v>
      </c>
      <c r="F108" s="35" t="s">
        <v>287</v>
      </c>
      <c r="G108" s="227">
        <f t="shared" ref="G108:G119" si="8">C108*D108</f>
        <v>0</v>
      </c>
      <c r="H108" s="47"/>
    </row>
    <row r="109" spans="1:8" s="137" customFormat="1" ht="14.1" customHeight="1" x14ac:dyDescent="0.3">
      <c r="A109" s="36" t="s">
        <v>328</v>
      </c>
      <c r="B109" s="46" t="s">
        <v>162</v>
      </c>
      <c r="C109" s="144">
        <v>10</v>
      </c>
      <c r="D109" s="156">
        <v>0</v>
      </c>
      <c r="E109" s="148">
        <f t="shared" si="7"/>
        <v>0</v>
      </c>
      <c r="F109" s="35" t="s">
        <v>287</v>
      </c>
      <c r="G109" s="227">
        <f t="shared" si="8"/>
        <v>0</v>
      </c>
      <c r="H109" s="47"/>
    </row>
    <row r="110" spans="1:8" s="137" customFormat="1" ht="14.1" customHeight="1" x14ac:dyDescent="0.3">
      <c r="A110" s="174" t="s">
        <v>614</v>
      </c>
      <c r="B110" s="155" t="s">
        <v>162</v>
      </c>
      <c r="C110" s="240">
        <v>1</v>
      </c>
      <c r="D110" s="245">
        <v>0</v>
      </c>
      <c r="E110" s="246">
        <f t="shared" si="7"/>
        <v>0</v>
      </c>
      <c r="F110" s="237" t="s">
        <v>287</v>
      </c>
      <c r="G110" s="227">
        <f t="shared" si="8"/>
        <v>0</v>
      </c>
      <c r="H110" s="230"/>
    </row>
    <row r="111" spans="1:8" s="137" customFormat="1" ht="14.1" customHeight="1" x14ac:dyDescent="0.3">
      <c r="A111" s="174" t="s">
        <v>615</v>
      </c>
      <c r="B111" s="155" t="s">
        <v>162</v>
      </c>
      <c r="C111" s="240">
        <v>1</v>
      </c>
      <c r="D111" s="245">
        <v>0</v>
      </c>
      <c r="E111" s="246">
        <f t="shared" si="7"/>
        <v>0</v>
      </c>
      <c r="F111" s="237" t="s">
        <v>287</v>
      </c>
      <c r="G111" s="227">
        <f t="shared" si="8"/>
        <v>0</v>
      </c>
      <c r="H111" s="230"/>
    </row>
    <row r="112" spans="1:8" s="137" customFormat="1" ht="14.1" customHeight="1" x14ac:dyDescent="0.3">
      <c r="A112" s="174" t="s">
        <v>329</v>
      </c>
      <c r="B112" s="155" t="s">
        <v>162</v>
      </c>
      <c r="C112" s="240">
        <v>10</v>
      </c>
      <c r="D112" s="245">
        <v>0</v>
      </c>
      <c r="E112" s="246">
        <f t="shared" si="7"/>
        <v>0</v>
      </c>
      <c r="F112" s="237" t="s">
        <v>287</v>
      </c>
      <c r="G112" s="227">
        <f t="shared" si="8"/>
        <v>0</v>
      </c>
      <c r="H112" s="230"/>
    </row>
    <row r="113" spans="1:8" s="137" customFormat="1" ht="14.1" customHeight="1" x14ac:dyDescent="0.3">
      <c r="A113" s="174" t="s">
        <v>330</v>
      </c>
      <c r="B113" s="155" t="s">
        <v>162</v>
      </c>
      <c r="C113" s="240">
        <v>5</v>
      </c>
      <c r="D113" s="245">
        <v>0</v>
      </c>
      <c r="E113" s="246">
        <f t="shared" si="7"/>
        <v>0</v>
      </c>
      <c r="F113" s="237" t="s">
        <v>287</v>
      </c>
      <c r="G113" s="227">
        <f t="shared" si="8"/>
        <v>0</v>
      </c>
      <c r="H113" s="230"/>
    </row>
    <row r="114" spans="1:8" s="137" customFormat="1" ht="14.1" customHeight="1" x14ac:dyDescent="0.3">
      <c r="A114" s="174" t="s">
        <v>331</v>
      </c>
      <c r="B114" s="155" t="s">
        <v>162</v>
      </c>
      <c r="C114" s="240">
        <v>20</v>
      </c>
      <c r="D114" s="245">
        <v>0</v>
      </c>
      <c r="E114" s="246">
        <f t="shared" si="7"/>
        <v>0</v>
      </c>
      <c r="F114" s="237" t="s">
        <v>287</v>
      </c>
      <c r="G114" s="227">
        <f t="shared" si="8"/>
        <v>0</v>
      </c>
      <c r="H114" s="230"/>
    </row>
    <row r="115" spans="1:8" s="137" customFormat="1" ht="14.1" customHeight="1" x14ac:dyDescent="0.3">
      <c r="A115" s="174" t="s">
        <v>332</v>
      </c>
      <c r="B115" s="155" t="s">
        <v>162</v>
      </c>
      <c r="C115" s="240">
        <v>10</v>
      </c>
      <c r="D115" s="245">
        <v>0</v>
      </c>
      <c r="E115" s="246">
        <f t="shared" si="7"/>
        <v>0</v>
      </c>
      <c r="F115" s="237" t="s">
        <v>287</v>
      </c>
      <c r="G115" s="227">
        <f t="shared" si="8"/>
        <v>0</v>
      </c>
      <c r="H115" s="230"/>
    </row>
    <row r="116" spans="1:8" s="137" customFormat="1" ht="14.1" customHeight="1" x14ac:dyDescent="0.3">
      <c r="A116" s="174" t="s">
        <v>616</v>
      </c>
      <c r="B116" s="155" t="s">
        <v>162</v>
      </c>
      <c r="C116" s="240">
        <v>1</v>
      </c>
      <c r="D116" s="245">
        <v>0</v>
      </c>
      <c r="E116" s="246">
        <f t="shared" si="7"/>
        <v>0</v>
      </c>
      <c r="F116" s="237" t="s">
        <v>287</v>
      </c>
      <c r="G116" s="227">
        <f t="shared" si="8"/>
        <v>0</v>
      </c>
      <c r="H116" s="230"/>
    </row>
    <row r="117" spans="1:8" s="137" customFormat="1" ht="14.1" customHeight="1" x14ac:dyDescent="0.3">
      <c r="A117" s="174" t="s">
        <v>557</v>
      </c>
      <c r="B117" s="155" t="s">
        <v>162</v>
      </c>
      <c r="C117" s="240">
        <v>1</v>
      </c>
      <c r="D117" s="245">
        <v>0</v>
      </c>
      <c r="E117" s="246">
        <f t="shared" si="7"/>
        <v>0</v>
      </c>
      <c r="F117" s="237" t="s">
        <v>287</v>
      </c>
      <c r="G117" s="227">
        <f t="shared" si="8"/>
        <v>0</v>
      </c>
      <c r="H117" s="230"/>
    </row>
    <row r="118" spans="1:8" s="137" customFormat="1" ht="14.1" customHeight="1" x14ac:dyDescent="0.3">
      <c r="A118" s="174" t="s">
        <v>617</v>
      </c>
      <c r="B118" s="155" t="s">
        <v>162</v>
      </c>
      <c r="C118" s="240">
        <v>1</v>
      </c>
      <c r="D118" s="245">
        <v>0</v>
      </c>
      <c r="E118" s="246">
        <f t="shared" si="7"/>
        <v>0</v>
      </c>
      <c r="F118" s="237" t="s">
        <v>287</v>
      </c>
      <c r="G118" s="227">
        <f t="shared" si="8"/>
        <v>0</v>
      </c>
      <c r="H118" s="230"/>
    </row>
    <row r="119" spans="1:8" s="137" customFormat="1" ht="14.1" customHeight="1" x14ac:dyDescent="0.3">
      <c r="A119" s="36" t="s">
        <v>333</v>
      </c>
      <c r="B119" s="46" t="s">
        <v>162</v>
      </c>
      <c r="C119" s="144">
        <v>2</v>
      </c>
      <c r="D119" s="156">
        <v>0</v>
      </c>
      <c r="E119" s="148">
        <f t="shared" si="7"/>
        <v>0</v>
      </c>
      <c r="F119" s="35" t="s">
        <v>287</v>
      </c>
      <c r="G119" s="227">
        <f t="shared" si="8"/>
        <v>0</v>
      </c>
      <c r="H119" s="47"/>
    </row>
    <row r="120" spans="1:8" s="137" customFormat="1" ht="14.1" customHeight="1" x14ac:dyDescent="0.3">
      <c r="A120" s="321"/>
      <c r="B120" s="321"/>
      <c r="C120" s="321"/>
      <c r="D120" s="321"/>
      <c r="E120" s="146">
        <f>SUM(E108:E119)</f>
        <v>0</v>
      </c>
      <c r="F120" s="147"/>
      <c r="G120" s="113">
        <f>SUM(G108:G119)</f>
        <v>0</v>
      </c>
      <c r="H120" s="47"/>
    </row>
    <row r="121" spans="1:8" s="137" customFormat="1" ht="14.1" customHeight="1" x14ac:dyDescent="0.3">
      <c r="A121" s="322" t="s">
        <v>334</v>
      </c>
      <c r="B121" s="322"/>
      <c r="C121" s="322"/>
      <c r="D121" s="322"/>
      <c r="E121" s="322"/>
      <c r="F121" s="322"/>
      <c r="G121" s="323"/>
      <c r="H121" s="323"/>
    </row>
    <row r="122" spans="1:8" s="137" customFormat="1" ht="14.1" customHeight="1" x14ac:dyDescent="0.3">
      <c r="A122" s="36" t="s">
        <v>558</v>
      </c>
      <c r="B122" s="46" t="s">
        <v>162</v>
      </c>
      <c r="C122" s="144">
        <v>1</v>
      </c>
      <c r="D122" s="92">
        <v>0</v>
      </c>
      <c r="E122" s="148">
        <f>C122*D122</f>
        <v>0</v>
      </c>
      <c r="F122" s="35" t="s">
        <v>287</v>
      </c>
      <c r="G122" s="227">
        <f>C122*D122</f>
        <v>0</v>
      </c>
      <c r="H122" s="228"/>
    </row>
    <row r="123" spans="1:8" s="137" customFormat="1" ht="14.1" customHeight="1" x14ac:dyDescent="0.3">
      <c r="A123" s="174" t="s">
        <v>618</v>
      </c>
      <c r="B123" s="155" t="s">
        <v>162</v>
      </c>
      <c r="C123" s="240">
        <v>1</v>
      </c>
      <c r="D123" s="243">
        <v>0</v>
      </c>
      <c r="E123" s="246">
        <f>C123*D123</f>
        <v>0</v>
      </c>
      <c r="F123" s="237" t="s">
        <v>287</v>
      </c>
      <c r="G123" s="227">
        <f t="shared" ref="G123:G126" si="9">C123*D123</f>
        <v>0</v>
      </c>
      <c r="H123" s="247"/>
    </row>
    <row r="124" spans="1:8" s="137" customFormat="1" ht="14.1" customHeight="1" x14ac:dyDescent="0.3">
      <c r="A124" s="36" t="s">
        <v>335</v>
      </c>
      <c r="B124" s="46" t="s">
        <v>162</v>
      </c>
      <c r="C124" s="144">
        <v>2</v>
      </c>
      <c r="D124" s="92">
        <v>0</v>
      </c>
      <c r="E124" s="148">
        <f>C124*D124</f>
        <v>0</v>
      </c>
      <c r="F124" s="35" t="s">
        <v>287</v>
      </c>
      <c r="G124" s="227">
        <f t="shared" si="9"/>
        <v>0</v>
      </c>
      <c r="H124" s="47"/>
    </row>
    <row r="125" spans="1:8" s="137" customFormat="1" ht="14.1" customHeight="1" x14ac:dyDescent="0.3">
      <c r="A125" s="36" t="s">
        <v>559</v>
      </c>
      <c r="B125" s="46" t="s">
        <v>162</v>
      </c>
      <c r="C125" s="144">
        <v>1</v>
      </c>
      <c r="D125" s="92">
        <v>0</v>
      </c>
      <c r="E125" s="148"/>
      <c r="F125" s="35"/>
      <c r="G125" s="227">
        <f t="shared" si="9"/>
        <v>0</v>
      </c>
      <c r="H125" s="47"/>
    </row>
    <row r="126" spans="1:8" s="137" customFormat="1" ht="14.1" customHeight="1" x14ac:dyDescent="0.3">
      <c r="A126" s="36" t="s">
        <v>560</v>
      </c>
      <c r="B126" s="46" t="s">
        <v>162</v>
      </c>
      <c r="C126" s="144">
        <v>1</v>
      </c>
      <c r="D126" s="92">
        <v>0</v>
      </c>
      <c r="E126" s="148"/>
      <c r="F126" s="35"/>
      <c r="G126" s="227">
        <f t="shared" si="9"/>
        <v>0</v>
      </c>
      <c r="H126" s="47"/>
    </row>
    <row r="127" spans="1:8" s="137" customFormat="1" ht="14.1" customHeight="1" x14ac:dyDescent="0.3">
      <c r="A127" s="321"/>
      <c r="B127" s="321"/>
      <c r="C127" s="321"/>
      <c r="D127" s="321"/>
      <c r="E127" s="146">
        <f>SUM(E124:E124)</f>
        <v>0</v>
      </c>
      <c r="F127" s="147"/>
      <c r="G127" s="113">
        <f>SUM(G122:G126)</f>
        <v>0</v>
      </c>
      <c r="H127" s="47"/>
    </row>
    <row r="128" spans="1:8" s="137" customFormat="1" ht="14.1" customHeight="1" x14ac:dyDescent="0.3">
      <c r="A128" s="322" t="s">
        <v>336</v>
      </c>
      <c r="B128" s="322"/>
      <c r="C128" s="322"/>
      <c r="D128" s="322"/>
      <c r="E128" s="322"/>
      <c r="F128" s="322"/>
      <c r="G128" s="323"/>
      <c r="H128" s="323"/>
    </row>
    <row r="129" spans="1:9" s="137" customFormat="1" ht="14.1" customHeight="1" x14ac:dyDescent="0.3">
      <c r="A129" s="174" t="s">
        <v>619</v>
      </c>
      <c r="B129" s="155" t="s">
        <v>162</v>
      </c>
      <c r="C129" s="240">
        <v>1</v>
      </c>
      <c r="D129" s="243">
        <v>0</v>
      </c>
      <c r="E129" s="246">
        <f>C129*D129</f>
        <v>0</v>
      </c>
      <c r="F129" s="237" t="s">
        <v>287</v>
      </c>
      <c r="G129" s="238">
        <f>C129*D129</f>
        <v>0</v>
      </c>
      <c r="H129" s="230"/>
    </row>
    <row r="130" spans="1:9" s="137" customFormat="1" ht="14.1" customHeight="1" x14ac:dyDescent="0.3">
      <c r="A130" s="36" t="s">
        <v>337</v>
      </c>
      <c r="B130" s="46" t="s">
        <v>162</v>
      </c>
      <c r="C130" s="144">
        <v>2</v>
      </c>
      <c r="D130" s="92">
        <v>0</v>
      </c>
      <c r="E130" s="148">
        <f>C130*D130</f>
        <v>0</v>
      </c>
      <c r="F130" s="35" t="s">
        <v>287</v>
      </c>
      <c r="G130" s="227">
        <f>C130*D130</f>
        <v>0</v>
      </c>
      <c r="H130" s="47"/>
    </row>
    <row r="131" spans="1:9" s="137" customFormat="1" ht="14.1" customHeight="1" x14ac:dyDescent="0.3">
      <c r="A131" s="321"/>
      <c r="B131" s="321"/>
      <c r="C131" s="321"/>
      <c r="D131" s="321"/>
      <c r="E131" s="146">
        <f>SUM(E130:E130)</f>
        <v>0</v>
      </c>
      <c r="F131" s="157"/>
      <c r="G131" s="113">
        <f>SUM(G129:G130)</f>
        <v>0</v>
      </c>
      <c r="H131" s="47"/>
    </row>
    <row r="132" spans="1:9" s="137" customFormat="1" ht="14.1" customHeight="1" x14ac:dyDescent="0.3">
      <c r="A132" s="322" t="s">
        <v>338</v>
      </c>
      <c r="B132" s="322"/>
      <c r="C132" s="322"/>
      <c r="D132" s="322"/>
      <c r="E132" s="322"/>
      <c r="F132" s="322"/>
      <c r="G132" s="323"/>
      <c r="H132" s="323"/>
    </row>
    <row r="133" spans="1:9" s="137" customFormat="1" ht="14.1" customHeight="1" x14ac:dyDescent="0.3">
      <c r="A133" s="36" t="s">
        <v>339</v>
      </c>
      <c r="B133" s="46" t="s">
        <v>162</v>
      </c>
      <c r="C133" s="55">
        <v>2</v>
      </c>
      <c r="D133" s="94">
        <v>0</v>
      </c>
      <c r="E133" s="149">
        <f>C133*D133</f>
        <v>0</v>
      </c>
      <c r="F133" s="35" t="s">
        <v>287</v>
      </c>
      <c r="G133" s="227">
        <f>C133*D133</f>
        <v>0</v>
      </c>
      <c r="H133" s="47"/>
    </row>
    <row r="134" spans="1:9" s="137" customFormat="1" ht="14.1" customHeight="1" x14ac:dyDescent="0.3">
      <c r="A134" s="36" t="s">
        <v>561</v>
      </c>
      <c r="B134" s="46" t="s">
        <v>162</v>
      </c>
      <c r="C134" s="55">
        <v>1</v>
      </c>
      <c r="D134" s="94">
        <v>0</v>
      </c>
      <c r="E134" s="149"/>
      <c r="F134" s="35"/>
      <c r="G134" s="227">
        <f>C134*D134</f>
        <v>0</v>
      </c>
      <c r="H134" s="47"/>
    </row>
    <row r="135" spans="1:9" s="137" customFormat="1" ht="14.1" customHeight="1" x14ac:dyDescent="0.3">
      <c r="A135" s="321"/>
      <c r="B135" s="321"/>
      <c r="C135" s="321"/>
      <c r="D135" s="321"/>
      <c r="E135" s="146">
        <f>SUM(E133:E133)</f>
        <v>0</v>
      </c>
      <c r="F135" s="147"/>
      <c r="G135" s="113">
        <f>SUM(G133:G134)</f>
        <v>0</v>
      </c>
      <c r="H135" s="11"/>
    </row>
    <row r="136" spans="1:9" ht="15" x14ac:dyDescent="0.3">
      <c r="A136" s="321" t="s">
        <v>351</v>
      </c>
      <c r="B136" s="321"/>
      <c r="C136" s="321"/>
      <c r="D136" s="321"/>
      <c r="E136" s="114">
        <f>E135+E131+E127+E120+E106+E101+E84+E76+E57+E46+E28+'SKLOP 6'!E85+'SKLOP 6'!E90+'SKLOP 6'!E95</f>
        <v>0</v>
      </c>
      <c r="F136" s="147"/>
      <c r="G136" s="114">
        <f>G135+G131+G127+G120+G106+G101+G97+G90+G83+G76+G57+G46+G28</f>
        <v>0</v>
      </c>
      <c r="H136" s="150"/>
    </row>
    <row r="138" spans="1:9" ht="31.5" customHeight="1" x14ac:dyDescent="0.3">
      <c r="A138" s="324" t="s">
        <v>792</v>
      </c>
      <c r="B138" s="324"/>
      <c r="C138" s="324"/>
      <c r="D138" s="324"/>
      <c r="E138" s="324"/>
      <c r="F138" s="325"/>
      <c r="G138" s="323"/>
      <c r="H138" s="323"/>
    </row>
    <row r="139" spans="1:9" ht="15" customHeight="1" x14ac:dyDescent="0.3">
      <c r="A139" s="324" t="s">
        <v>773</v>
      </c>
      <c r="B139" s="324"/>
      <c r="C139" s="324"/>
      <c r="D139" s="324"/>
      <c r="E139" s="324"/>
      <c r="F139" s="324"/>
      <c r="G139" s="324"/>
      <c r="H139" s="324"/>
    </row>
    <row r="140" spans="1:9" ht="30" customHeight="1" x14ac:dyDescent="0.3">
      <c r="A140" s="324" t="s">
        <v>579</v>
      </c>
      <c r="B140" s="324"/>
      <c r="C140" s="324"/>
      <c r="D140" s="324"/>
      <c r="E140" s="324"/>
      <c r="F140" s="324"/>
      <c r="G140" s="324"/>
      <c r="H140" s="324"/>
    </row>
    <row r="141" spans="1:9" ht="30" customHeight="1" x14ac:dyDescent="0.3">
      <c r="A141" s="324" t="s">
        <v>774</v>
      </c>
      <c r="B141" s="324"/>
      <c r="C141" s="324"/>
      <c r="D141" s="324"/>
      <c r="E141" s="324"/>
      <c r="F141" s="324"/>
      <c r="G141" s="324"/>
      <c r="H141" s="324"/>
      <c r="I141" s="219"/>
    </row>
    <row r="142" spans="1:9" ht="15" customHeight="1" x14ac:dyDescent="0.2"/>
    <row r="143" spans="1:9" x14ac:dyDescent="0.2">
      <c r="A143" s="216"/>
      <c r="B143" s="216"/>
      <c r="C143" s="216"/>
      <c r="D143" s="216"/>
      <c r="E143" s="216"/>
      <c r="F143" s="216"/>
      <c r="G143" s="216"/>
      <c r="H143" s="216"/>
    </row>
    <row r="144" spans="1:9" ht="15" x14ac:dyDescent="0.3">
      <c r="A144" s="116" t="s">
        <v>154</v>
      </c>
      <c r="D144" s="116" t="s">
        <v>155</v>
      </c>
    </row>
    <row r="145" spans="1:4" ht="15" customHeight="1" x14ac:dyDescent="0.35">
      <c r="A145" s="15"/>
      <c r="D145" s="17"/>
    </row>
  </sheetData>
  <sheetProtection algorithmName="SHA-512" hashValue="dJkmO9d7UDA4frN0wd68MNRjHqcA8RV+PDFmC+niy6IigGsPjw0/fwLkdOSLsa5EshKmEDIkSQ23SpAxkXpWtw==" saltValue="YCWymxMOkWtnG/fSBveT7Q==" spinCount="100000" sheet="1" objects="1" scenarios="1" selectLockedCells="1"/>
  <mergeCells count="26">
    <mergeCell ref="A139:H139"/>
    <mergeCell ref="A141:H141"/>
    <mergeCell ref="A28:D28"/>
    <mergeCell ref="A46:D46"/>
    <mergeCell ref="A98:H98"/>
    <mergeCell ref="A102:H102"/>
    <mergeCell ref="A120:D120"/>
    <mergeCell ref="A128:H128"/>
    <mergeCell ref="A136:D136"/>
    <mergeCell ref="A84:H84"/>
    <mergeCell ref="A91:H91"/>
    <mergeCell ref="A135:D135"/>
    <mergeCell ref="A132:H132"/>
    <mergeCell ref="A138:H138"/>
    <mergeCell ref="A140:H140"/>
    <mergeCell ref="A127:D127"/>
    <mergeCell ref="A131:D131"/>
    <mergeCell ref="A107:H107"/>
    <mergeCell ref="A121:H121"/>
    <mergeCell ref="A6:H6"/>
    <mergeCell ref="A47:H47"/>
    <mergeCell ref="A57:D57"/>
    <mergeCell ref="A58:H58"/>
    <mergeCell ref="A77:H77"/>
    <mergeCell ref="A29:H29"/>
    <mergeCell ref="A76:D76"/>
  </mergeCells>
  <pageMargins left="1.17" right="0.75" top="1" bottom="1" header="0" footer="0"/>
  <pageSetup scale="54" orientation="portrait" r:id="rId1"/>
  <headerFooter alignWithMargins="0"/>
  <rowBreaks count="1" manualBreakCount="1">
    <brk id="101" max="7" man="1"/>
  </rowBreaks>
  <ignoredErrors>
    <ignoredError sqref="G92 G93:G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28" zoomScale="115" zoomScaleNormal="115" zoomScaleSheetLayoutView="50" workbookViewId="0">
      <selection activeCell="D37" sqref="D37"/>
    </sheetView>
  </sheetViews>
  <sheetFormatPr defaultRowHeight="12.75" x14ac:dyDescent="0.2"/>
  <cols>
    <col min="1" max="1" width="36.42578125" customWidth="1"/>
    <col min="3" max="3" width="10.85546875" customWidth="1"/>
    <col min="4" max="4" width="14.5703125" customWidth="1"/>
    <col min="5" max="5" width="15.140625" customWidth="1"/>
    <col min="6" max="6" width="22" customWidth="1"/>
  </cols>
  <sheetData>
    <row r="1" spans="1:6" s="5" customFormat="1" ht="18" x14ac:dyDescent="0.35">
      <c r="A1" s="27" t="s">
        <v>270</v>
      </c>
      <c r="B1" s="28"/>
      <c r="D1" s="14"/>
      <c r="F1" s="29"/>
    </row>
    <row r="2" spans="1:6" s="5" customFormat="1" ht="18" x14ac:dyDescent="0.35">
      <c r="A2" s="27" t="s">
        <v>274</v>
      </c>
      <c r="B2" s="28"/>
      <c r="D2" s="14"/>
      <c r="F2" s="29"/>
    </row>
    <row r="3" spans="1:6" s="5" customFormat="1" ht="18" x14ac:dyDescent="0.35">
      <c r="A3" s="27"/>
      <c r="B3" s="28"/>
      <c r="D3" s="14"/>
      <c r="F3" s="29"/>
    </row>
    <row r="4" spans="1:6" s="5" customFormat="1" ht="14.1" customHeight="1" x14ac:dyDescent="0.35">
      <c r="A4" s="27"/>
      <c r="B4" s="28"/>
      <c r="D4" s="14"/>
      <c r="F4" s="29"/>
    </row>
    <row r="5" spans="1:6" s="5" customFormat="1" ht="33" customHeight="1" x14ac:dyDescent="0.3">
      <c r="A5" s="30" t="s">
        <v>156</v>
      </c>
      <c r="B5" s="30" t="s">
        <v>157</v>
      </c>
      <c r="C5" s="31" t="s">
        <v>158</v>
      </c>
      <c r="D5" s="32" t="s">
        <v>544</v>
      </c>
      <c r="E5" s="31" t="s">
        <v>160</v>
      </c>
      <c r="F5" s="31" t="s">
        <v>161</v>
      </c>
    </row>
    <row r="6" spans="1:6" s="5" customFormat="1" ht="14.1" customHeight="1" x14ac:dyDescent="0.3">
      <c r="A6" s="322" t="s">
        <v>689</v>
      </c>
      <c r="B6" s="322"/>
      <c r="C6" s="322"/>
      <c r="D6" s="328"/>
      <c r="E6" s="328"/>
      <c r="F6" s="328"/>
    </row>
    <row r="7" spans="1:6" s="5" customFormat="1" ht="14.1" customHeight="1" x14ac:dyDescent="0.3">
      <c r="A7" s="50" t="s">
        <v>678</v>
      </c>
      <c r="B7" s="51" t="s">
        <v>162</v>
      </c>
      <c r="C7" s="38">
        <v>1</v>
      </c>
      <c r="D7" s="99">
        <v>0</v>
      </c>
      <c r="E7" s="89">
        <f>C7*D7</f>
        <v>0</v>
      </c>
      <c r="F7" s="35"/>
    </row>
    <row r="8" spans="1:6" s="5" customFormat="1" ht="14.1" customHeight="1" x14ac:dyDescent="0.3">
      <c r="A8" s="50" t="s">
        <v>679</v>
      </c>
      <c r="B8" s="51" t="s">
        <v>162</v>
      </c>
      <c r="C8" s="38">
        <v>1</v>
      </c>
      <c r="D8" s="99">
        <v>0</v>
      </c>
      <c r="E8" s="89">
        <f t="shared" ref="E8:E25" si="0">C8*D8</f>
        <v>0</v>
      </c>
      <c r="F8" s="35"/>
    </row>
    <row r="9" spans="1:6" s="5" customFormat="1" ht="14.1" customHeight="1" x14ac:dyDescent="0.3">
      <c r="A9" s="50" t="s">
        <v>680</v>
      </c>
      <c r="B9" s="51" t="s">
        <v>162</v>
      </c>
      <c r="C9" s="38">
        <v>6</v>
      </c>
      <c r="D9" s="99">
        <v>0</v>
      </c>
      <c r="E9" s="89">
        <f t="shared" si="0"/>
        <v>0</v>
      </c>
      <c r="F9" s="35"/>
    </row>
    <row r="10" spans="1:6" s="5" customFormat="1" ht="14.1" customHeight="1" x14ac:dyDescent="0.3">
      <c r="A10" s="50" t="s">
        <v>681</v>
      </c>
      <c r="B10" s="51" t="s">
        <v>162</v>
      </c>
      <c r="C10" s="38">
        <v>8</v>
      </c>
      <c r="D10" s="99">
        <v>0</v>
      </c>
      <c r="E10" s="89">
        <f t="shared" si="0"/>
        <v>0</v>
      </c>
      <c r="F10" s="35"/>
    </row>
    <row r="11" spans="1:6" s="5" customFormat="1" ht="14.1" customHeight="1" x14ac:dyDescent="0.3">
      <c r="A11" s="50" t="s">
        <v>682</v>
      </c>
      <c r="B11" s="51" t="s">
        <v>162</v>
      </c>
      <c r="C11" s="38">
        <v>2</v>
      </c>
      <c r="D11" s="99">
        <v>0</v>
      </c>
      <c r="E11" s="89">
        <f t="shared" si="0"/>
        <v>0</v>
      </c>
      <c r="F11" s="35"/>
    </row>
    <row r="12" spans="1:6" s="5" customFormat="1" ht="14.1" customHeight="1" x14ac:dyDescent="0.3">
      <c r="A12" s="50" t="s">
        <v>683</v>
      </c>
      <c r="B12" s="51" t="s">
        <v>162</v>
      </c>
      <c r="C12" s="38">
        <v>5</v>
      </c>
      <c r="D12" s="99">
        <v>0</v>
      </c>
      <c r="E12" s="89">
        <f t="shared" si="0"/>
        <v>0</v>
      </c>
      <c r="F12" s="35"/>
    </row>
    <row r="13" spans="1:6" s="5" customFormat="1" ht="14.1" customHeight="1" x14ac:dyDescent="0.3">
      <c r="A13" s="50" t="s">
        <v>684</v>
      </c>
      <c r="B13" s="51" t="s">
        <v>162</v>
      </c>
      <c r="C13" s="38">
        <v>3</v>
      </c>
      <c r="D13" s="99">
        <v>0</v>
      </c>
      <c r="E13" s="89">
        <f t="shared" si="0"/>
        <v>0</v>
      </c>
      <c r="F13" s="35"/>
    </row>
    <row r="14" spans="1:6" s="5" customFormat="1" ht="14.1" customHeight="1" x14ac:dyDescent="0.3">
      <c r="A14" s="234" t="s">
        <v>685</v>
      </c>
      <c r="B14" s="235" t="s">
        <v>162</v>
      </c>
      <c r="C14" s="236">
        <v>1</v>
      </c>
      <c r="D14" s="99">
        <v>0</v>
      </c>
      <c r="E14" s="89">
        <f t="shared" si="0"/>
        <v>0</v>
      </c>
      <c r="F14" s="237"/>
    </row>
    <row r="15" spans="1:6" s="5" customFormat="1" ht="14.1" customHeight="1" x14ac:dyDescent="0.3">
      <c r="A15" s="50" t="s">
        <v>686</v>
      </c>
      <c r="B15" s="51" t="s">
        <v>162</v>
      </c>
      <c r="C15" s="38">
        <v>3</v>
      </c>
      <c r="D15" s="99">
        <v>0</v>
      </c>
      <c r="E15" s="89">
        <f t="shared" si="0"/>
        <v>0</v>
      </c>
      <c r="F15" s="35"/>
    </row>
    <row r="16" spans="1:6" s="5" customFormat="1" ht="14.1" customHeight="1" x14ac:dyDescent="0.3">
      <c r="A16" s="50" t="s">
        <v>687</v>
      </c>
      <c r="B16" s="51" t="s">
        <v>162</v>
      </c>
      <c r="C16" s="38">
        <v>1</v>
      </c>
      <c r="D16" s="99">
        <v>0</v>
      </c>
      <c r="E16" s="89">
        <f t="shared" si="0"/>
        <v>0</v>
      </c>
      <c r="F16" s="35"/>
    </row>
    <row r="17" spans="1:6" s="5" customFormat="1" ht="14.1" customHeight="1" x14ac:dyDescent="0.3">
      <c r="A17" s="50" t="s">
        <v>688</v>
      </c>
      <c r="B17" s="51" t="s">
        <v>162</v>
      </c>
      <c r="C17" s="38">
        <v>1</v>
      </c>
      <c r="D17" s="99">
        <v>0</v>
      </c>
      <c r="E17" s="89">
        <f t="shared" si="0"/>
        <v>0</v>
      </c>
      <c r="F17" s="35"/>
    </row>
    <row r="18" spans="1:6" s="5" customFormat="1" ht="14.1" customHeight="1" x14ac:dyDescent="0.3">
      <c r="A18" s="50" t="s">
        <v>276</v>
      </c>
      <c r="B18" s="51" t="s">
        <v>162</v>
      </c>
      <c r="C18" s="38">
        <v>1</v>
      </c>
      <c r="D18" s="99">
        <v>0</v>
      </c>
      <c r="E18" s="89">
        <f t="shared" si="0"/>
        <v>0</v>
      </c>
      <c r="F18" s="35"/>
    </row>
    <row r="19" spans="1:6" s="5" customFormat="1" ht="14.1" customHeight="1" x14ac:dyDescent="0.3">
      <c r="A19" s="50" t="s">
        <v>277</v>
      </c>
      <c r="B19" s="51" t="s">
        <v>162</v>
      </c>
      <c r="C19" s="38">
        <v>1</v>
      </c>
      <c r="D19" s="99">
        <v>0</v>
      </c>
      <c r="E19" s="89">
        <f t="shared" si="0"/>
        <v>0</v>
      </c>
      <c r="F19" s="35"/>
    </row>
    <row r="20" spans="1:6" s="5" customFormat="1" ht="14.1" customHeight="1" x14ac:dyDescent="0.3">
      <c r="A20" s="50" t="s">
        <v>278</v>
      </c>
      <c r="B20" s="51" t="s">
        <v>162</v>
      </c>
      <c r="C20" s="38">
        <v>1</v>
      </c>
      <c r="D20" s="99">
        <v>0</v>
      </c>
      <c r="E20" s="89">
        <f t="shared" si="0"/>
        <v>0</v>
      </c>
      <c r="F20" s="35"/>
    </row>
    <row r="21" spans="1:6" s="5" customFormat="1" ht="14.1" customHeight="1" x14ac:dyDescent="0.3">
      <c r="A21" s="50" t="s">
        <v>279</v>
      </c>
      <c r="B21" s="51" t="s">
        <v>162</v>
      </c>
      <c r="C21" s="38">
        <v>1</v>
      </c>
      <c r="D21" s="99">
        <v>0</v>
      </c>
      <c r="E21" s="89">
        <f t="shared" si="0"/>
        <v>0</v>
      </c>
      <c r="F21" s="35"/>
    </row>
    <row r="22" spans="1:6" s="5" customFormat="1" ht="14.1" customHeight="1" x14ac:dyDescent="0.3">
      <c r="A22" s="50" t="s">
        <v>280</v>
      </c>
      <c r="B22" s="51" t="s">
        <v>162</v>
      </c>
      <c r="C22" s="38">
        <v>1</v>
      </c>
      <c r="D22" s="99">
        <v>0</v>
      </c>
      <c r="E22" s="89">
        <f t="shared" si="0"/>
        <v>0</v>
      </c>
      <c r="F22" s="35"/>
    </row>
    <row r="23" spans="1:6" s="5" customFormat="1" ht="14.1" customHeight="1" x14ac:dyDescent="0.3">
      <c r="A23" s="50" t="s">
        <v>281</v>
      </c>
      <c r="B23" s="51" t="s">
        <v>162</v>
      </c>
      <c r="C23" s="38">
        <v>1</v>
      </c>
      <c r="D23" s="99">
        <v>0</v>
      </c>
      <c r="E23" s="89">
        <f t="shared" si="0"/>
        <v>0</v>
      </c>
      <c r="F23" s="35"/>
    </row>
    <row r="24" spans="1:6" s="5" customFormat="1" ht="14.1" customHeight="1" x14ac:dyDescent="0.3">
      <c r="A24" s="50" t="s">
        <v>282</v>
      </c>
      <c r="B24" s="51" t="s">
        <v>162</v>
      </c>
      <c r="C24" s="38">
        <v>1</v>
      </c>
      <c r="D24" s="99">
        <v>0</v>
      </c>
      <c r="E24" s="89">
        <f t="shared" si="0"/>
        <v>0</v>
      </c>
      <c r="F24" s="35"/>
    </row>
    <row r="25" spans="1:6" s="5" customFormat="1" ht="14.1" customHeight="1" x14ac:dyDescent="0.3">
      <c r="A25" s="50" t="s">
        <v>283</v>
      </c>
      <c r="B25" s="51" t="s">
        <v>162</v>
      </c>
      <c r="C25" s="38">
        <v>1</v>
      </c>
      <c r="D25" s="99">
        <v>0</v>
      </c>
      <c r="E25" s="89">
        <f t="shared" si="0"/>
        <v>0</v>
      </c>
      <c r="F25" s="35"/>
    </row>
    <row r="26" spans="1:6" s="5" customFormat="1" ht="14.1" customHeight="1" x14ac:dyDescent="0.3">
      <c r="A26" s="329" t="s">
        <v>271</v>
      </c>
      <c r="B26" s="329"/>
      <c r="C26" s="329"/>
      <c r="D26" s="329"/>
      <c r="E26" s="87">
        <f>SUM(E7:E25)</f>
        <v>0</v>
      </c>
      <c r="F26" s="40"/>
    </row>
    <row r="28" spans="1:6" ht="15" x14ac:dyDescent="0.3">
      <c r="A28" s="88" t="s">
        <v>165</v>
      </c>
    </row>
    <row r="29" spans="1:6" ht="15" x14ac:dyDescent="0.3">
      <c r="A29" s="88"/>
    </row>
    <row r="30" spans="1:6" ht="15" x14ac:dyDescent="0.3">
      <c r="A30" s="330" t="s">
        <v>138</v>
      </c>
      <c r="B30" s="330"/>
      <c r="C30" s="330"/>
      <c r="D30" s="330"/>
      <c r="E30" s="330"/>
      <c r="F30" s="330"/>
    </row>
    <row r="31" spans="1:6" ht="15" x14ac:dyDescent="0.3">
      <c r="A31" s="330" t="s">
        <v>690</v>
      </c>
      <c r="B31" s="330"/>
      <c r="C31" s="330"/>
      <c r="D31" s="330"/>
      <c r="E31" s="330"/>
      <c r="F31" s="330"/>
    </row>
    <row r="32" spans="1:6" ht="15" x14ac:dyDescent="0.3">
      <c r="A32" s="330" t="s">
        <v>691</v>
      </c>
      <c r="B32" s="330"/>
      <c r="C32" s="330"/>
      <c r="D32" s="330"/>
      <c r="E32" s="330"/>
      <c r="F32" s="330"/>
    </row>
    <row r="33" spans="1:9" ht="15" customHeight="1" x14ac:dyDescent="0.3">
      <c r="A33" s="330" t="s">
        <v>139</v>
      </c>
      <c r="B33" s="330"/>
      <c r="C33" s="330"/>
      <c r="D33" s="330"/>
      <c r="E33" s="330"/>
      <c r="F33" s="330"/>
    </row>
    <row r="34" spans="1:9" ht="13.5" customHeight="1" x14ac:dyDescent="0.3">
      <c r="A34" s="104"/>
      <c r="B34" s="104"/>
      <c r="C34" s="104"/>
      <c r="D34" s="104"/>
      <c r="E34" s="104"/>
      <c r="F34" s="104"/>
    </row>
    <row r="35" spans="1:9" ht="15" x14ac:dyDescent="0.3">
      <c r="A35" s="84" t="s">
        <v>154</v>
      </c>
      <c r="B35" s="84"/>
      <c r="C35" s="84"/>
      <c r="D35" s="84" t="s">
        <v>155</v>
      </c>
    </row>
    <row r="36" spans="1:9" ht="15" x14ac:dyDescent="0.3">
      <c r="A36" s="13"/>
      <c r="B36" s="8"/>
      <c r="C36" s="8"/>
    </row>
    <row r="37" spans="1:9" ht="18" x14ac:dyDescent="0.35">
      <c r="A37" s="15"/>
      <c r="B37" s="16"/>
      <c r="D37" s="17"/>
    </row>
    <row r="40" spans="1:9" ht="15" x14ac:dyDescent="0.25">
      <c r="C40" s="101" t="s">
        <v>261</v>
      </c>
    </row>
    <row r="41" spans="1:9" ht="15.75" thickBot="1" x14ac:dyDescent="0.3">
      <c r="C41" s="101" t="s">
        <v>262</v>
      </c>
    </row>
    <row r="42" spans="1:9" ht="28.5" customHeight="1" thickBot="1" x14ac:dyDescent="0.25">
      <c r="C42" s="106" t="s">
        <v>263</v>
      </c>
      <c r="D42" s="326" t="s">
        <v>264</v>
      </c>
      <c r="E42" s="327"/>
    </row>
    <row r="43" spans="1:9" ht="15.75" thickBot="1" x14ac:dyDescent="0.25">
      <c r="C43" s="102"/>
      <c r="D43" s="103" t="s">
        <v>265</v>
      </c>
      <c r="E43" s="103" t="s">
        <v>266</v>
      </c>
    </row>
    <row r="44" spans="1:9" ht="15.75" thickBot="1" x14ac:dyDescent="0.25">
      <c r="C44" s="105">
        <v>50</v>
      </c>
      <c r="D44" s="103">
        <v>46</v>
      </c>
      <c r="E44" s="103">
        <v>71</v>
      </c>
    </row>
    <row r="45" spans="1:9" ht="15.75" thickBot="1" x14ac:dyDescent="0.25">
      <c r="C45" s="105">
        <v>60</v>
      </c>
      <c r="D45" s="103">
        <v>63</v>
      </c>
      <c r="E45" s="103">
        <v>90</v>
      </c>
    </row>
    <row r="46" spans="1:9" ht="15.75" thickBot="1" x14ac:dyDescent="0.25">
      <c r="C46" s="105">
        <v>80</v>
      </c>
      <c r="D46" s="103">
        <v>88</v>
      </c>
      <c r="E46" s="103">
        <v>105</v>
      </c>
    </row>
    <row r="47" spans="1:9" ht="15.75" thickBot="1" x14ac:dyDescent="0.25">
      <c r="C47" s="105">
        <v>100</v>
      </c>
      <c r="D47" s="103">
        <v>110</v>
      </c>
      <c r="E47" s="103">
        <v>132</v>
      </c>
    </row>
    <row r="48" spans="1:9" ht="15.75" thickBot="1" x14ac:dyDescent="0.25">
      <c r="C48" s="105">
        <v>125</v>
      </c>
      <c r="D48" s="103">
        <v>135</v>
      </c>
      <c r="E48" s="103">
        <v>155</v>
      </c>
      <c r="H48" s="110"/>
      <c r="I48" s="111"/>
    </row>
    <row r="49" spans="3:9" ht="15.75" thickBot="1" x14ac:dyDescent="0.25">
      <c r="C49" s="105">
        <v>150</v>
      </c>
      <c r="D49" s="103">
        <v>160</v>
      </c>
      <c r="E49" s="103">
        <v>190</v>
      </c>
      <c r="H49" s="110"/>
      <c r="I49" s="111"/>
    </row>
    <row r="50" spans="3:9" ht="15.75" thickBot="1" x14ac:dyDescent="0.25">
      <c r="C50" s="105">
        <v>200</v>
      </c>
      <c r="D50" s="103">
        <v>200</v>
      </c>
      <c r="E50" s="103">
        <v>230</v>
      </c>
      <c r="H50" s="110"/>
      <c r="I50" s="111"/>
    </row>
    <row r="51" spans="3:9" ht="15.75" thickBot="1" x14ac:dyDescent="0.25">
      <c r="C51" s="105">
        <v>225</v>
      </c>
      <c r="D51" s="103">
        <v>230</v>
      </c>
      <c r="E51" s="103">
        <v>265</v>
      </c>
      <c r="H51" s="110"/>
      <c r="I51" s="111"/>
    </row>
    <row r="52" spans="3:9" ht="15.75" thickBot="1" x14ac:dyDescent="0.25">
      <c r="C52" s="105">
        <v>250</v>
      </c>
      <c r="D52" s="103">
        <v>265</v>
      </c>
      <c r="E52" s="103">
        <v>307</v>
      </c>
      <c r="H52" s="110"/>
      <c r="I52" s="111"/>
    </row>
    <row r="53" spans="3:9" ht="15.75" thickBot="1" x14ac:dyDescent="0.25">
      <c r="C53" s="105">
        <v>300</v>
      </c>
      <c r="D53" s="103">
        <v>315</v>
      </c>
      <c r="E53" s="103">
        <v>350</v>
      </c>
    </row>
  </sheetData>
  <sheetProtection algorithmName="SHA-512" hashValue="mBUpW9GbUyDT8thGqO/4NrJTY2SuVjR1Da0psmLEA7u4iZ8eOlxQbmmW0mYNCM0TG6KP/JVFxhd/k6x5grI6Jw==" saltValue="Bo4fcjJPMuJO2bJZ7WbV6A==" spinCount="100000" sheet="1" objects="1" scenarios="1" selectLockedCells="1"/>
  <mergeCells count="7">
    <mergeCell ref="D42:E42"/>
    <mergeCell ref="A6:F6"/>
    <mergeCell ref="A26:D26"/>
    <mergeCell ref="A33:F33"/>
    <mergeCell ref="A30:F30"/>
    <mergeCell ref="A31:F31"/>
    <mergeCell ref="A32:F32"/>
  </mergeCells>
  <phoneticPr fontId="15" type="noConversion"/>
  <pageMargins left="1.17" right="0.75" top="1" bottom="1" header="0" footer="0"/>
  <pageSetup scale="5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topLeftCell="A46" zoomScale="115" zoomScaleNormal="115" zoomScaleSheetLayoutView="50" workbookViewId="0">
      <selection activeCell="D65" sqref="D65"/>
    </sheetView>
  </sheetViews>
  <sheetFormatPr defaultRowHeight="12.75" x14ac:dyDescent="0.2"/>
  <cols>
    <col min="1" max="1" width="60.42578125" style="115" customWidth="1"/>
    <col min="2" max="3" width="9.140625" style="115"/>
    <col min="4" max="4" width="13.85546875" style="115" bestFit="1" customWidth="1"/>
    <col min="5" max="5" width="15.85546875" style="115" bestFit="1" customWidth="1"/>
    <col min="6" max="6" width="22.5703125" style="115" customWidth="1"/>
    <col min="7" max="16384" width="9.140625" style="115"/>
  </cols>
  <sheetData>
    <row r="1" spans="1:6" s="137" customFormat="1" ht="18" x14ac:dyDescent="0.35">
      <c r="A1" s="135" t="s">
        <v>352</v>
      </c>
      <c r="B1" s="136"/>
      <c r="F1" s="138"/>
    </row>
    <row r="2" spans="1:6" s="137" customFormat="1" ht="18" x14ac:dyDescent="0.35">
      <c r="A2" s="135" t="s">
        <v>353</v>
      </c>
      <c r="B2" s="136"/>
      <c r="F2" s="138"/>
    </row>
    <row r="3" spans="1:6" s="137" customFormat="1" ht="18" x14ac:dyDescent="0.35">
      <c r="A3" s="135"/>
      <c r="B3" s="136"/>
      <c r="F3" s="138"/>
    </row>
    <row r="4" spans="1:6" s="137" customFormat="1" ht="14.1" customHeight="1" x14ac:dyDescent="0.35">
      <c r="A4" s="135"/>
      <c r="B4" s="136"/>
      <c r="F4" s="138"/>
    </row>
    <row r="5" spans="1:6" s="137" customFormat="1" ht="33" customHeight="1" x14ac:dyDescent="0.3">
      <c r="A5" s="30" t="s">
        <v>156</v>
      </c>
      <c r="B5" s="30" t="s">
        <v>157</v>
      </c>
      <c r="C5" s="31" t="s">
        <v>158</v>
      </c>
      <c r="D5" s="32" t="s">
        <v>543</v>
      </c>
      <c r="E5" s="31" t="s">
        <v>160</v>
      </c>
      <c r="F5" s="31" t="s">
        <v>161</v>
      </c>
    </row>
    <row r="6" spans="1:6" s="137" customFormat="1" ht="14.1" customHeight="1" x14ac:dyDescent="0.3">
      <c r="A6" s="331" t="s">
        <v>354</v>
      </c>
      <c r="B6" s="332"/>
      <c r="C6" s="332"/>
      <c r="D6" s="332"/>
      <c r="E6" s="332"/>
      <c r="F6" s="333"/>
    </row>
    <row r="7" spans="1:6" s="137" customFormat="1" ht="14.1" customHeight="1" x14ac:dyDescent="0.3">
      <c r="A7" s="33" t="s">
        <v>355</v>
      </c>
      <c r="B7" s="34" t="s">
        <v>162</v>
      </c>
      <c r="C7" s="38">
        <v>5</v>
      </c>
      <c r="D7" s="162">
        <v>0</v>
      </c>
      <c r="E7" s="89">
        <f>C7*D7</f>
        <v>0</v>
      </c>
      <c r="F7" s="45"/>
    </row>
    <row r="8" spans="1:6" s="137" customFormat="1" ht="14.1" customHeight="1" x14ac:dyDescent="0.3">
      <c r="A8" s="33" t="s">
        <v>357</v>
      </c>
      <c r="B8" s="34" t="s">
        <v>162</v>
      </c>
      <c r="C8" s="38">
        <v>1</v>
      </c>
      <c r="D8" s="162">
        <v>0</v>
      </c>
      <c r="E8" s="89">
        <f t="shared" ref="E8:E22" si="0">C8*D8</f>
        <v>0</v>
      </c>
      <c r="F8" s="45"/>
    </row>
    <row r="9" spans="1:6" s="137" customFormat="1" ht="14.1" customHeight="1" x14ac:dyDescent="0.3">
      <c r="A9" s="33" t="s">
        <v>358</v>
      </c>
      <c r="B9" s="34" t="s">
        <v>162</v>
      </c>
      <c r="C9" s="38">
        <v>5</v>
      </c>
      <c r="D9" s="162">
        <v>0</v>
      </c>
      <c r="E9" s="89">
        <f t="shared" si="0"/>
        <v>0</v>
      </c>
      <c r="F9" s="45"/>
    </row>
    <row r="10" spans="1:6" s="137" customFormat="1" ht="14.1" customHeight="1" x14ac:dyDescent="0.3">
      <c r="A10" s="33" t="s">
        <v>359</v>
      </c>
      <c r="B10" s="34" t="s">
        <v>162</v>
      </c>
      <c r="C10" s="38">
        <v>5</v>
      </c>
      <c r="D10" s="162">
        <v>0</v>
      </c>
      <c r="E10" s="89">
        <f t="shared" si="0"/>
        <v>0</v>
      </c>
      <c r="F10" s="45"/>
    </row>
    <row r="11" spans="1:6" s="137" customFormat="1" ht="14.1" customHeight="1" x14ac:dyDescent="0.3">
      <c r="A11" s="33" t="s">
        <v>479</v>
      </c>
      <c r="B11" s="34" t="s">
        <v>162</v>
      </c>
      <c r="C11" s="38">
        <v>1</v>
      </c>
      <c r="D11" s="162">
        <v>0</v>
      </c>
      <c r="E11" s="89">
        <f t="shared" si="0"/>
        <v>0</v>
      </c>
      <c r="F11" s="45"/>
    </row>
    <row r="12" spans="1:6" s="137" customFormat="1" ht="14.1" customHeight="1" x14ac:dyDescent="0.3">
      <c r="A12" s="33" t="s">
        <v>480</v>
      </c>
      <c r="B12" s="34" t="s">
        <v>162</v>
      </c>
      <c r="C12" s="38">
        <v>1</v>
      </c>
      <c r="D12" s="162">
        <v>0</v>
      </c>
      <c r="E12" s="89">
        <f t="shared" si="0"/>
        <v>0</v>
      </c>
      <c r="F12" s="45"/>
    </row>
    <row r="13" spans="1:6" s="137" customFormat="1" ht="14.1" customHeight="1" x14ac:dyDescent="0.3">
      <c r="A13" s="33" t="s">
        <v>481</v>
      </c>
      <c r="B13" s="34" t="s">
        <v>162</v>
      </c>
      <c r="C13" s="38">
        <v>1</v>
      </c>
      <c r="D13" s="162">
        <v>0</v>
      </c>
      <c r="E13" s="89">
        <f t="shared" si="0"/>
        <v>0</v>
      </c>
      <c r="F13" s="45"/>
    </row>
    <row r="14" spans="1:6" s="137" customFormat="1" ht="14.1" customHeight="1" x14ac:dyDescent="0.3">
      <c r="A14" s="33" t="s">
        <v>482</v>
      </c>
      <c r="B14" s="34" t="s">
        <v>162</v>
      </c>
      <c r="C14" s="38">
        <v>1</v>
      </c>
      <c r="D14" s="162">
        <v>0</v>
      </c>
      <c r="E14" s="89">
        <f t="shared" si="0"/>
        <v>0</v>
      </c>
      <c r="F14" s="45"/>
    </row>
    <row r="15" spans="1:6" s="137" customFormat="1" ht="14.1" customHeight="1" x14ac:dyDescent="0.3">
      <c r="A15" s="33" t="s">
        <v>483</v>
      </c>
      <c r="B15" s="34" t="s">
        <v>162</v>
      </c>
      <c r="C15" s="38">
        <v>1</v>
      </c>
      <c r="D15" s="162">
        <v>0</v>
      </c>
      <c r="E15" s="89">
        <f t="shared" si="0"/>
        <v>0</v>
      </c>
      <c r="F15" s="45"/>
    </row>
    <row r="16" spans="1:6" s="137" customFormat="1" ht="14.1" customHeight="1" x14ac:dyDescent="0.3">
      <c r="A16" s="33" t="s">
        <v>360</v>
      </c>
      <c r="B16" s="34" t="s">
        <v>162</v>
      </c>
      <c r="C16" s="38">
        <v>1</v>
      </c>
      <c r="D16" s="162">
        <v>0</v>
      </c>
      <c r="E16" s="89">
        <f t="shared" si="0"/>
        <v>0</v>
      </c>
      <c r="F16" s="45"/>
    </row>
    <row r="17" spans="1:7" s="137" customFormat="1" ht="14.1" customHeight="1" x14ac:dyDescent="0.3">
      <c r="A17" s="33" t="s">
        <v>361</v>
      </c>
      <c r="B17" s="34" t="s">
        <v>162</v>
      </c>
      <c r="C17" s="38">
        <v>1</v>
      </c>
      <c r="D17" s="162">
        <v>0</v>
      </c>
      <c r="E17" s="89">
        <f t="shared" si="0"/>
        <v>0</v>
      </c>
      <c r="F17" s="45"/>
    </row>
    <row r="18" spans="1:7" s="137" customFormat="1" ht="14.1" customHeight="1" x14ac:dyDescent="0.3">
      <c r="A18" s="33" t="s">
        <v>484</v>
      </c>
      <c r="B18" s="34" t="s">
        <v>162</v>
      </c>
      <c r="C18" s="38">
        <v>1</v>
      </c>
      <c r="D18" s="162">
        <v>0</v>
      </c>
      <c r="E18" s="89">
        <f t="shared" si="0"/>
        <v>0</v>
      </c>
      <c r="F18" s="45"/>
    </row>
    <row r="19" spans="1:7" s="137" customFormat="1" ht="14.1" customHeight="1" x14ac:dyDescent="0.3">
      <c r="A19" s="33" t="s">
        <v>485</v>
      </c>
      <c r="B19" s="34" t="s">
        <v>162</v>
      </c>
      <c r="C19" s="38">
        <v>1</v>
      </c>
      <c r="D19" s="162">
        <v>0</v>
      </c>
      <c r="E19" s="89">
        <f t="shared" si="0"/>
        <v>0</v>
      </c>
      <c r="F19" s="45"/>
    </row>
    <row r="20" spans="1:7" s="137" customFormat="1" ht="14.1" customHeight="1" x14ac:dyDescent="0.3">
      <c r="A20" s="33" t="s">
        <v>362</v>
      </c>
      <c r="B20" s="34" t="s">
        <v>162</v>
      </c>
      <c r="C20" s="38">
        <v>1</v>
      </c>
      <c r="D20" s="162">
        <v>0</v>
      </c>
      <c r="E20" s="89">
        <f t="shared" si="0"/>
        <v>0</v>
      </c>
      <c r="F20" s="45"/>
    </row>
    <row r="21" spans="1:7" s="137" customFormat="1" ht="14.1" customHeight="1" x14ac:dyDescent="0.3">
      <c r="A21" s="33" t="s">
        <v>363</v>
      </c>
      <c r="B21" s="34" t="s">
        <v>162</v>
      </c>
      <c r="C21" s="38">
        <v>1</v>
      </c>
      <c r="D21" s="162">
        <v>0</v>
      </c>
      <c r="E21" s="89">
        <f t="shared" si="0"/>
        <v>0</v>
      </c>
      <c r="F21" s="45"/>
    </row>
    <row r="22" spans="1:7" s="137" customFormat="1" ht="14.1" customHeight="1" x14ac:dyDescent="0.3">
      <c r="A22" s="33" t="s">
        <v>486</v>
      </c>
      <c r="B22" s="34" t="s">
        <v>162</v>
      </c>
      <c r="C22" s="38">
        <v>1</v>
      </c>
      <c r="D22" s="162">
        <v>0</v>
      </c>
      <c r="E22" s="89">
        <f t="shared" si="0"/>
        <v>0</v>
      </c>
      <c r="F22" s="45"/>
    </row>
    <row r="23" spans="1:7" s="137" customFormat="1" ht="14.1" customHeight="1" x14ac:dyDescent="0.3">
      <c r="A23" s="33"/>
      <c r="B23" s="34"/>
      <c r="C23" s="165"/>
      <c r="D23" s="208"/>
      <c r="E23" s="90">
        <f>SUM(E7:E22)</f>
        <v>0</v>
      </c>
      <c r="F23" s="40"/>
    </row>
    <row r="24" spans="1:7" s="137" customFormat="1" ht="16.5" x14ac:dyDescent="0.3">
      <c r="A24" s="331" t="s">
        <v>509</v>
      </c>
      <c r="B24" s="332"/>
      <c r="C24" s="332"/>
      <c r="D24" s="338"/>
      <c r="E24" s="338"/>
      <c r="F24" s="339"/>
    </row>
    <row r="25" spans="1:7" s="137" customFormat="1" ht="16.5" x14ac:dyDescent="0.3">
      <c r="A25" s="36" t="s">
        <v>364</v>
      </c>
      <c r="B25" s="34" t="s">
        <v>162</v>
      </c>
      <c r="C25" s="144">
        <v>40</v>
      </c>
      <c r="D25" s="162">
        <v>0</v>
      </c>
      <c r="E25" s="89">
        <f>C25*D25</f>
        <v>0</v>
      </c>
      <c r="F25" s="53"/>
    </row>
    <row r="26" spans="1:7" s="137" customFormat="1" ht="16.5" x14ac:dyDescent="0.3">
      <c r="A26" s="36" t="s">
        <v>487</v>
      </c>
      <c r="B26" s="34" t="s">
        <v>162</v>
      </c>
      <c r="C26" s="144">
        <v>1</v>
      </c>
      <c r="D26" s="162">
        <v>0</v>
      </c>
      <c r="E26" s="89">
        <f t="shared" ref="E26:E38" si="1">C26*D26</f>
        <v>0</v>
      </c>
      <c r="F26" s="53"/>
    </row>
    <row r="27" spans="1:7" s="137" customFormat="1" ht="16.5" x14ac:dyDescent="0.3">
      <c r="A27" s="36" t="s">
        <v>365</v>
      </c>
      <c r="B27" s="34" t="s">
        <v>162</v>
      </c>
      <c r="C27" s="144">
        <v>80</v>
      </c>
      <c r="D27" s="162">
        <v>0</v>
      </c>
      <c r="E27" s="89">
        <f t="shared" si="1"/>
        <v>0</v>
      </c>
      <c r="F27" s="53"/>
    </row>
    <row r="28" spans="1:7" s="137" customFormat="1" ht="16.5" x14ac:dyDescent="0.3">
      <c r="A28" s="36" t="s">
        <v>488</v>
      </c>
      <c r="B28" s="34" t="s">
        <v>162</v>
      </c>
      <c r="C28" s="144">
        <v>100</v>
      </c>
      <c r="D28" s="162">
        <v>0</v>
      </c>
      <c r="E28" s="89">
        <f t="shared" si="1"/>
        <v>0</v>
      </c>
      <c r="F28" s="53"/>
    </row>
    <row r="29" spans="1:7" s="137" customFormat="1" ht="16.5" x14ac:dyDescent="0.3">
      <c r="A29" s="36" t="s">
        <v>366</v>
      </c>
      <c r="B29" s="34" t="s">
        <v>162</v>
      </c>
      <c r="C29" s="144">
        <v>1</v>
      </c>
      <c r="D29" s="162">
        <v>0</v>
      </c>
      <c r="E29" s="89">
        <f t="shared" si="1"/>
        <v>0</v>
      </c>
      <c r="F29" s="53"/>
    </row>
    <row r="30" spans="1:7" s="137" customFormat="1" ht="16.5" x14ac:dyDescent="0.3">
      <c r="A30" s="36" t="s">
        <v>489</v>
      </c>
      <c r="B30" s="34" t="s">
        <v>162</v>
      </c>
      <c r="C30" s="144">
        <v>1</v>
      </c>
      <c r="D30" s="162">
        <v>0</v>
      </c>
      <c r="E30" s="89">
        <f t="shared" si="1"/>
        <v>0</v>
      </c>
      <c r="F30" s="53"/>
    </row>
    <row r="31" spans="1:7" ht="16.5" x14ac:dyDescent="0.3">
      <c r="A31" s="36" t="s">
        <v>490</v>
      </c>
      <c r="B31" s="34" t="s">
        <v>162</v>
      </c>
      <c r="C31" s="144">
        <v>1</v>
      </c>
      <c r="D31" s="162">
        <v>0</v>
      </c>
      <c r="E31" s="89">
        <f t="shared" si="1"/>
        <v>0</v>
      </c>
      <c r="F31" s="53"/>
      <c r="G31" s="137"/>
    </row>
    <row r="32" spans="1:7" ht="16.5" x14ac:dyDescent="0.3">
      <c r="A32" s="36" t="s">
        <v>491</v>
      </c>
      <c r="B32" s="34" t="s">
        <v>162</v>
      </c>
      <c r="C32" s="144">
        <v>1</v>
      </c>
      <c r="D32" s="162">
        <v>0</v>
      </c>
      <c r="E32" s="89">
        <f t="shared" si="1"/>
        <v>0</v>
      </c>
      <c r="F32" s="53"/>
    </row>
    <row r="33" spans="1:6" ht="16.5" x14ac:dyDescent="0.3">
      <c r="A33" s="36" t="s">
        <v>492</v>
      </c>
      <c r="B33" s="34" t="s">
        <v>162</v>
      </c>
      <c r="C33" s="144">
        <v>1</v>
      </c>
      <c r="D33" s="162">
        <v>0</v>
      </c>
      <c r="E33" s="89">
        <f t="shared" si="1"/>
        <v>0</v>
      </c>
      <c r="F33" s="53"/>
    </row>
    <row r="34" spans="1:6" ht="16.5" x14ac:dyDescent="0.3">
      <c r="A34" s="36" t="s">
        <v>493</v>
      </c>
      <c r="B34" s="34" t="s">
        <v>162</v>
      </c>
      <c r="C34" s="144">
        <v>1</v>
      </c>
      <c r="D34" s="162">
        <v>0</v>
      </c>
      <c r="E34" s="89">
        <f t="shared" si="1"/>
        <v>0</v>
      </c>
      <c r="F34" s="53"/>
    </row>
    <row r="35" spans="1:6" ht="16.5" x14ac:dyDescent="0.3">
      <c r="A35" s="36" t="s">
        <v>494</v>
      </c>
      <c r="B35" s="34" t="s">
        <v>162</v>
      </c>
      <c r="C35" s="144">
        <v>1</v>
      </c>
      <c r="D35" s="162">
        <v>0</v>
      </c>
      <c r="E35" s="89">
        <f t="shared" si="1"/>
        <v>0</v>
      </c>
      <c r="F35" s="53"/>
    </row>
    <row r="36" spans="1:6" ht="16.5" x14ac:dyDescent="0.3">
      <c r="A36" s="36" t="s">
        <v>495</v>
      </c>
      <c r="B36" s="34" t="s">
        <v>162</v>
      </c>
      <c r="C36" s="144">
        <v>1</v>
      </c>
      <c r="D36" s="162">
        <v>0</v>
      </c>
      <c r="E36" s="89">
        <f t="shared" si="1"/>
        <v>0</v>
      </c>
      <c r="F36" s="53"/>
    </row>
    <row r="37" spans="1:6" ht="16.5" x14ac:dyDescent="0.3">
      <c r="A37" s="36" t="s">
        <v>496</v>
      </c>
      <c r="B37" s="34" t="s">
        <v>162</v>
      </c>
      <c r="C37" s="144">
        <v>1</v>
      </c>
      <c r="D37" s="162">
        <v>0</v>
      </c>
      <c r="E37" s="89">
        <f t="shared" si="1"/>
        <v>0</v>
      </c>
      <c r="F37" s="53"/>
    </row>
    <row r="38" spans="1:6" ht="16.5" x14ac:dyDescent="0.3">
      <c r="A38" s="36" t="s">
        <v>497</v>
      </c>
      <c r="B38" s="34" t="s">
        <v>162</v>
      </c>
      <c r="C38" s="144">
        <v>1</v>
      </c>
      <c r="D38" s="162">
        <v>0</v>
      </c>
      <c r="E38" s="89">
        <f t="shared" si="1"/>
        <v>0</v>
      </c>
      <c r="F38" s="53"/>
    </row>
    <row r="39" spans="1:6" ht="16.5" x14ac:dyDescent="0.3">
      <c r="A39" s="36"/>
      <c r="B39" s="34"/>
      <c r="C39" s="54"/>
      <c r="D39" s="52"/>
      <c r="E39" s="90">
        <f>SUM(E25:E38)</f>
        <v>0</v>
      </c>
      <c r="F39" s="53"/>
    </row>
    <row r="40" spans="1:6" ht="16.5" x14ac:dyDescent="0.3">
      <c r="A40" s="331" t="s">
        <v>508</v>
      </c>
      <c r="B40" s="332"/>
      <c r="C40" s="332"/>
      <c r="D40" s="338"/>
      <c r="E40" s="338"/>
      <c r="F40" s="340"/>
    </row>
    <row r="41" spans="1:6" ht="16.5" x14ac:dyDescent="0.3">
      <c r="A41" s="36" t="s">
        <v>367</v>
      </c>
      <c r="B41" s="34" t="s">
        <v>162</v>
      </c>
      <c r="C41" s="144">
        <v>60</v>
      </c>
      <c r="D41" s="92">
        <v>0</v>
      </c>
      <c r="E41" s="93">
        <f>C41*D41</f>
        <v>0</v>
      </c>
      <c r="F41" s="53"/>
    </row>
    <row r="42" spans="1:6" ht="16.5" x14ac:dyDescent="0.3">
      <c r="A42" s="36" t="s">
        <v>498</v>
      </c>
      <c r="B42" s="34" t="s">
        <v>162</v>
      </c>
      <c r="C42" s="144">
        <v>150</v>
      </c>
      <c r="D42" s="92">
        <v>0</v>
      </c>
      <c r="E42" s="93">
        <f t="shared" ref="E42:E48" si="2">C42*D42</f>
        <v>0</v>
      </c>
      <c r="F42" s="53"/>
    </row>
    <row r="43" spans="1:6" ht="16.5" x14ac:dyDescent="0.3">
      <c r="A43" s="36" t="s">
        <v>499</v>
      </c>
      <c r="B43" s="34" t="s">
        <v>162</v>
      </c>
      <c r="C43" s="144">
        <v>1</v>
      </c>
      <c r="D43" s="92">
        <v>0</v>
      </c>
      <c r="E43" s="93">
        <f t="shared" si="2"/>
        <v>0</v>
      </c>
      <c r="F43" s="53"/>
    </row>
    <row r="44" spans="1:6" ht="16.5" x14ac:dyDescent="0.3">
      <c r="A44" s="36" t="s">
        <v>500</v>
      </c>
      <c r="B44" s="34" t="s">
        <v>162</v>
      </c>
      <c r="C44" s="144">
        <v>1</v>
      </c>
      <c r="D44" s="92">
        <v>0</v>
      </c>
      <c r="E44" s="93">
        <f t="shared" si="2"/>
        <v>0</v>
      </c>
      <c r="F44" s="53"/>
    </row>
    <row r="45" spans="1:6" ht="16.5" x14ac:dyDescent="0.3">
      <c r="A45" s="36" t="s">
        <v>501</v>
      </c>
      <c r="B45" s="34" t="s">
        <v>162</v>
      </c>
      <c r="C45" s="144">
        <v>5</v>
      </c>
      <c r="D45" s="92">
        <v>0</v>
      </c>
      <c r="E45" s="93">
        <f t="shared" si="2"/>
        <v>0</v>
      </c>
      <c r="F45" s="53"/>
    </row>
    <row r="46" spans="1:6" ht="16.5" x14ac:dyDescent="0.3">
      <c r="A46" s="36" t="s">
        <v>502</v>
      </c>
      <c r="B46" s="34" t="s">
        <v>162</v>
      </c>
      <c r="C46" s="144">
        <v>4</v>
      </c>
      <c r="D46" s="92">
        <v>0</v>
      </c>
      <c r="E46" s="93">
        <f t="shared" si="2"/>
        <v>0</v>
      </c>
      <c r="F46" s="53"/>
    </row>
    <row r="47" spans="1:6" ht="16.5" x14ac:dyDescent="0.3">
      <c r="A47" s="36" t="s">
        <v>503</v>
      </c>
      <c r="B47" s="34" t="s">
        <v>162</v>
      </c>
      <c r="C47" s="144">
        <v>1</v>
      </c>
      <c r="D47" s="92">
        <v>0</v>
      </c>
      <c r="E47" s="93">
        <f t="shared" si="2"/>
        <v>0</v>
      </c>
      <c r="F47" s="53"/>
    </row>
    <row r="48" spans="1:6" ht="16.5" x14ac:dyDescent="0.3">
      <c r="A48" s="36" t="s">
        <v>504</v>
      </c>
      <c r="B48" s="34" t="s">
        <v>162</v>
      </c>
      <c r="C48" s="144">
        <v>1</v>
      </c>
      <c r="D48" s="92">
        <v>0</v>
      </c>
      <c r="E48" s="93">
        <f t="shared" si="2"/>
        <v>0</v>
      </c>
      <c r="F48" s="53"/>
    </row>
    <row r="49" spans="1:6" ht="15" x14ac:dyDescent="0.3">
      <c r="A49" s="39"/>
      <c r="B49" s="34"/>
      <c r="C49" s="37"/>
      <c r="D49" s="47"/>
      <c r="E49" s="91">
        <f>SUM(E41:E48)</f>
        <v>0</v>
      </c>
      <c r="F49" s="40"/>
    </row>
    <row r="50" spans="1:6" ht="16.5" x14ac:dyDescent="0.3">
      <c r="A50" s="331" t="s">
        <v>507</v>
      </c>
      <c r="B50" s="332"/>
      <c r="C50" s="332"/>
      <c r="D50" s="341"/>
      <c r="E50" s="341"/>
      <c r="F50" s="340"/>
    </row>
    <row r="51" spans="1:6" ht="15" x14ac:dyDescent="0.3">
      <c r="A51" s="33" t="s">
        <v>368</v>
      </c>
      <c r="B51" s="209" t="s">
        <v>162</v>
      </c>
      <c r="C51" s="55">
        <v>30</v>
      </c>
      <c r="D51" s="162">
        <v>0</v>
      </c>
      <c r="E51" s="89">
        <f>C51*D51</f>
        <v>0</v>
      </c>
      <c r="F51" s="45"/>
    </row>
    <row r="52" spans="1:6" ht="15" x14ac:dyDescent="0.3">
      <c r="A52" s="33" t="s">
        <v>505</v>
      </c>
      <c r="B52" s="209" t="s">
        <v>162</v>
      </c>
      <c r="C52" s="55">
        <v>150</v>
      </c>
      <c r="D52" s="162">
        <v>0</v>
      </c>
      <c r="E52" s="89">
        <f t="shared" ref="E52:E53" si="3">C52*D52</f>
        <v>0</v>
      </c>
      <c r="F52" s="45"/>
    </row>
    <row r="53" spans="1:6" ht="15" x14ac:dyDescent="0.3">
      <c r="A53" s="33" t="s">
        <v>506</v>
      </c>
      <c r="B53" s="34" t="s">
        <v>162</v>
      </c>
      <c r="C53" s="55">
        <v>30</v>
      </c>
      <c r="D53" s="162">
        <v>0</v>
      </c>
      <c r="E53" s="89">
        <f t="shared" si="3"/>
        <v>0</v>
      </c>
      <c r="F53" s="45"/>
    </row>
    <row r="54" spans="1:6" ht="16.5" x14ac:dyDescent="0.3">
      <c r="A54" s="56"/>
      <c r="B54" s="57"/>
      <c r="C54" s="58"/>
      <c r="D54" s="59"/>
      <c r="E54" s="90">
        <f>SUM(E51:E53)</f>
        <v>0</v>
      </c>
      <c r="F54" s="53"/>
    </row>
    <row r="55" spans="1:6" ht="15" x14ac:dyDescent="0.3">
      <c r="A55" s="329" t="s">
        <v>369</v>
      </c>
      <c r="B55" s="329"/>
      <c r="C55" s="329"/>
      <c r="D55" s="329"/>
      <c r="E55" s="210">
        <f>E23+E39+E49+E54</f>
        <v>0</v>
      </c>
      <c r="F55" s="40"/>
    </row>
    <row r="56" spans="1:6" x14ac:dyDescent="0.2">
      <c r="A56"/>
      <c r="B56"/>
      <c r="C56"/>
      <c r="D56"/>
      <c r="E56" s="100"/>
      <c r="F56"/>
    </row>
    <row r="57" spans="1:6" ht="15" x14ac:dyDescent="0.3">
      <c r="A57" s="88" t="s">
        <v>165</v>
      </c>
      <c r="B57"/>
      <c r="C57"/>
      <c r="D57"/>
      <c r="E57"/>
      <c r="F57"/>
    </row>
    <row r="58" spans="1:6" ht="15" x14ac:dyDescent="0.3">
      <c r="A58" s="88"/>
      <c r="B58"/>
      <c r="C58"/>
      <c r="D58"/>
      <c r="E58"/>
      <c r="F58"/>
    </row>
    <row r="59" spans="1:6" ht="16.5" customHeight="1" x14ac:dyDescent="0.3">
      <c r="A59" s="342" t="s">
        <v>370</v>
      </c>
      <c r="B59" s="323"/>
      <c r="C59" s="323"/>
      <c r="D59" s="323"/>
      <c r="E59" s="323"/>
      <c r="F59" s="323"/>
    </row>
    <row r="60" spans="1:6" ht="75" customHeight="1" x14ac:dyDescent="0.2">
      <c r="A60" s="334" t="s">
        <v>371</v>
      </c>
      <c r="B60" s="334"/>
      <c r="C60" s="334"/>
      <c r="D60" s="334"/>
      <c r="E60" s="334"/>
      <c r="F60" s="334"/>
    </row>
    <row r="61" spans="1:6" ht="46.5" customHeight="1" x14ac:dyDescent="0.2">
      <c r="A61" s="334" t="s">
        <v>692</v>
      </c>
      <c r="B61" s="334"/>
      <c r="C61" s="334"/>
      <c r="D61" s="334"/>
      <c r="E61" s="334"/>
      <c r="F61" s="334"/>
    </row>
    <row r="62" spans="1:6" ht="60" customHeight="1" x14ac:dyDescent="0.2">
      <c r="A62" s="335" t="s">
        <v>693</v>
      </c>
      <c r="B62" s="336"/>
      <c r="C62" s="336"/>
      <c r="D62" s="336"/>
      <c r="E62" s="336"/>
      <c r="F62" s="337"/>
    </row>
    <row r="63" spans="1:6" ht="16.5" x14ac:dyDescent="0.3">
      <c r="A63"/>
      <c r="B63" s="16"/>
      <c r="C63"/>
      <c r="D63"/>
      <c r="E63"/>
      <c r="F63"/>
    </row>
    <row r="64" spans="1:6" ht="15" x14ac:dyDescent="0.3">
      <c r="A64" s="84" t="s">
        <v>154</v>
      </c>
      <c r="B64"/>
      <c r="C64"/>
      <c r="D64" s="84" t="s">
        <v>155</v>
      </c>
      <c r="E64"/>
      <c r="F64"/>
    </row>
    <row r="65" spans="1:6" ht="18" x14ac:dyDescent="0.35">
      <c r="A65" s="15"/>
      <c r="B65"/>
      <c r="C65"/>
      <c r="D65" s="17"/>
      <c r="E65"/>
      <c r="F65"/>
    </row>
    <row r="66" spans="1:6" x14ac:dyDescent="0.2">
      <c r="A66"/>
      <c r="B66"/>
      <c r="C66"/>
      <c r="D66"/>
      <c r="E66"/>
      <c r="F66"/>
    </row>
  </sheetData>
  <sheetProtection algorithmName="SHA-512" hashValue="c6CaQRhq0y1wXWOJj1hIoR1OkAZDVxZKZIWLIAN749Sylh8fIE7+0emvOu1OAmDyzXB0xbaP7TqgFQELbpF6/A==" saltValue="eNyablG9KX2bRGaOu0EMYQ==" spinCount="100000" sheet="1" objects="1" scenarios="1" selectLockedCells="1"/>
  <mergeCells count="9">
    <mergeCell ref="A6:F6"/>
    <mergeCell ref="A61:F61"/>
    <mergeCell ref="A62:F62"/>
    <mergeCell ref="A24:F24"/>
    <mergeCell ref="A40:F40"/>
    <mergeCell ref="A50:F50"/>
    <mergeCell ref="A55:D55"/>
    <mergeCell ref="A59:F59"/>
    <mergeCell ref="A60:F60"/>
  </mergeCells>
  <pageMargins left="1.17" right="0.75" top="1" bottom="1" header="0" footer="0"/>
  <pageSetup scale="5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28" zoomScale="115" zoomScaleNormal="115" zoomScaleSheetLayoutView="50" workbookViewId="0">
      <selection activeCell="D41" sqref="D41"/>
    </sheetView>
  </sheetViews>
  <sheetFormatPr defaultRowHeight="12.75" x14ac:dyDescent="0.2"/>
  <cols>
    <col min="1" max="1" width="47.7109375" customWidth="1"/>
    <col min="3" max="3" width="11.7109375" customWidth="1"/>
    <col min="4" max="4" width="16.42578125" customWidth="1"/>
    <col min="5" max="5" width="13.7109375" customWidth="1"/>
    <col min="6" max="6" width="20.140625" customWidth="1"/>
  </cols>
  <sheetData>
    <row r="1" spans="1:6" s="5" customFormat="1" ht="18" x14ac:dyDescent="0.35">
      <c r="A1" s="27" t="s">
        <v>273</v>
      </c>
      <c r="B1" s="28"/>
      <c r="F1" s="29"/>
    </row>
    <row r="2" spans="1:6" s="5" customFormat="1" ht="18" x14ac:dyDescent="0.35">
      <c r="A2" s="27" t="s">
        <v>0</v>
      </c>
      <c r="B2" s="28"/>
      <c r="F2" s="29"/>
    </row>
    <row r="3" spans="1:6" s="5" customFormat="1" ht="18" x14ac:dyDescent="0.35">
      <c r="A3" s="27"/>
      <c r="B3" s="28"/>
      <c r="F3" s="29"/>
    </row>
    <row r="4" spans="1:6" s="5" customFormat="1" ht="14.1" customHeight="1" x14ac:dyDescent="0.35">
      <c r="A4" s="27"/>
      <c r="B4" s="28"/>
      <c r="F4" s="29"/>
    </row>
    <row r="5" spans="1:6" s="5" customFormat="1" ht="48.75" customHeight="1" x14ac:dyDescent="0.3">
      <c r="A5" s="30" t="s">
        <v>156</v>
      </c>
      <c r="B5" s="30" t="s">
        <v>157</v>
      </c>
      <c r="C5" s="31" t="s">
        <v>158</v>
      </c>
      <c r="D5" s="32" t="s">
        <v>542</v>
      </c>
      <c r="E5" s="31" t="s">
        <v>160</v>
      </c>
      <c r="F5" s="31" t="s">
        <v>161</v>
      </c>
    </row>
    <row r="6" spans="1:6" s="5" customFormat="1" ht="14.1" customHeight="1" x14ac:dyDescent="0.3">
      <c r="A6" s="331" t="s">
        <v>583</v>
      </c>
      <c r="B6" s="332"/>
      <c r="C6" s="332"/>
      <c r="D6" s="338"/>
      <c r="E6" s="338"/>
      <c r="F6" s="340"/>
    </row>
    <row r="7" spans="1:6" s="5" customFormat="1" ht="14.1" customHeight="1" x14ac:dyDescent="0.3">
      <c r="A7" s="62" t="s">
        <v>584</v>
      </c>
      <c r="B7" s="34" t="s">
        <v>162</v>
      </c>
      <c r="C7" s="38">
        <v>5</v>
      </c>
      <c r="D7" s="98">
        <v>0</v>
      </c>
      <c r="E7" s="89">
        <f>C7*D7</f>
        <v>0</v>
      </c>
      <c r="F7" s="35"/>
    </row>
    <row r="8" spans="1:6" s="5" customFormat="1" ht="14.1" customHeight="1" x14ac:dyDescent="0.3">
      <c r="A8" s="62" t="s">
        <v>585</v>
      </c>
      <c r="B8" s="34" t="s">
        <v>162</v>
      </c>
      <c r="C8" s="38">
        <v>6</v>
      </c>
      <c r="D8" s="98">
        <v>0</v>
      </c>
      <c r="E8" s="89">
        <f t="shared" ref="E8:E24" si="0">C8*D8</f>
        <v>0</v>
      </c>
      <c r="F8" s="35"/>
    </row>
    <row r="9" spans="1:6" s="5" customFormat="1" ht="14.1" customHeight="1" x14ac:dyDescent="0.3">
      <c r="A9" s="62" t="s">
        <v>586</v>
      </c>
      <c r="B9" s="34" t="s">
        <v>162</v>
      </c>
      <c r="C9" s="38">
        <v>10</v>
      </c>
      <c r="D9" s="98">
        <v>0</v>
      </c>
      <c r="E9" s="89">
        <f t="shared" si="0"/>
        <v>0</v>
      </c>
      <c r="F9" s="35"/>
    </row>
    <row r="10" spans="1:6" s="5" customFormat="1" ht="14.1" customHeight="1" x14ac:dyDescent="0.3">
      <c r="A10" s="62" t="s">
        <v>587</v>
      </c>
      <c r="B10" s="34" t="s">
        <v>162</v>
      </c>
      <c r="C10" s="38">
        <v>1</v>
      </c>
      <c r="D10" s="98">
        <v>0</v>
      </c>
      <c r="E10" s="89">
        <f t="shared" si="0"/>
        <v>0</v>
      </c>
      <c r="F10" s="35"/>
    </row>
    <row r="11" spans="1:6" s="5" customFormat="1" ht="14.1" customHeight="1" x14ac:dyDescent="0.3">
      <c r="A11" s="62" t="s">
        <v>588</v>
      </c>
      <c r="B11" s="34" t="s">
        <v>162</v>
      </c>
      <c r="C11" s="38">
        <v>8</v>
      </c>
      <c r="D11" s="98">
        <v>0</v>
      </c>
      <c r="E11" s="89">
        <f t="shared" si="0"/>
        <v>0</v>
      </c>
      <c r="F11" s="35"/>
    </row>
    <row r="12" spans="1:6" s="5" customFormat="1" ht="14.1" customHeight="1" x14ac:dyDescent="0.3">
      <c r="A12" s="62" t="s">
        <v>589</v>
      </c>
      <c r="B12" s="34" t="s">
        <v>162</v>
      </c>
      <c r="C12" s="38">
        <v>1</v>
      </c>
      <c r="D12" s="98">
        <v>0</v>
      </c>
      <c r="E12" s="89">
        <f t="shared" si="0"/>
        <v>0</v>
      </c>
      <c r="F12" s="35"/>
    </row>
    <row r="13" spans="1:6" s="5" customFormat="1" ht="14.1" customHeight="1" x14ac:dyDescent="0.3">
      <c r="A13" s="62" t="s">
        <v>590</v>
      </c>
      <c r="B13" s="34" t="s">
        <v>162</v>
      </c>
      <c r="C13" s="38">
        <v>1</v>
      </c>
      <c r="D13" s="98">
        <v>0</v>
      </c>
      <c r="E13" s="89">
        <f t="shared" si="0"/>
        <v>0</v>
      </c>
      <c r="F13" s="35"/>
    </row>
    <row r="14" spans="1:6" s="5" customFormat="1" ht="14.1" customHeight="1" x14ac:dyDescent="0.3">
      <c r="A14" s="62" t="s">
        <v>591</v>
      </c>
      <c r="B14" s="34" t="s">
        <v>162</v>
      </c>
      <c r="C14" s="38">
        <v>1</v>
      </c>
      <c r="D14" s="98">
        <v>0</v>
      </c>
      <c r="E14" s="89">
        <f t="shared" si="0"/>
        <v>0</v>
      </c>
      <c r="F14" s="35"/>
    </row>
    <row r="15" spans="1:6" s="5" customFormat="1" ht="14.1" customHeight="1" x14ac:dyDescent="0.3">
      <c r="A15" s="62" t="s">
        <v>592</v>
      </c>
      <c r="B15" s="34" t="s">
        <v>162</v>
      </c>
      <c r="C15" s="38">
        <v>3</v>
      </c>
      <c r="D15" s="98">
        <v>0</v>
      </c>
      <c r="E15" s="89">
        <f t="shared" si="0"/>
        <v>0</v>
      </c>
      <c r="F15" s="35"/>
    </row>
    <row r="16" spans="1:6" s="5" customFormat="1" ht="14.1" customHeight="1" x14ac:dyDescent="0.3">
      <c r="A16" s="62" t="s">
        <v>593</v>
      </c>
      <c r="B16" s="34" t="s">
        <v>162</v>
      </c>
      <c r="C16" s="38">
        <v>3</v>
      </c>
      <c r="D16" s="98">
        <v>0</v>
      </c>
      <c r="E16" s="89">
        <f t="shared" si="0"/>
        <v>0</v>
      </c>
      <c r="F16" s="35"/>
    </row>
    <row r="17" spans="1:6" s="5" customFormat="1" ht="14.1" customHeight="1" x14ac:dyDescent="0.3">
      <c r="A17" s="62" t="s">
        <v>594</v>
      </c>
      <c r="B17" s="34" t="s">
        <v>162</v>
      </c>
      <c r="C17" s="38">
        <v>1</v>
      </c>
      <c r="D17" s="98">
        <v>0</v>
      </c>
      <c r="E17" s="89">
        <f t="shared" si="0"/>
        <v>0</v>
      </c>
      <c r="F17" s="35"/>
    </row>
    <row r="18" spans="1:6" s="5" customFormat="1" ht="14.1" customHeight="1" x14ac:dyDescent="0.3">
      <c r="A18" s="62" t="s">
        <v>595</v>
      </c>
      <c r="B18" s="34" t="s">
        <v>162</v>
      </c>
      <c r="C18" s="38">
        <v>1</v>
      </c>
      <c r="D18" s="98">
        <v>0</v>
      </c>
      <c r="E18" s="89">
        <f t="shared" si="0"/>
        <v>0</v>
      </c>
      <c r="F18" s="35"/>
    </row>
    <row r="19" spans="1:6" s="5" customFormat="1" ht="14.1" customHeight="1" x14ac:dyDescent="0.3">
      <c r="A19" s="62" t="s">
        <v>596</v>
      </c>
      <c r="B19" s="34" t="s">
        <v>162</v>
      </c>
      <c r="C19" s="38">
        <v>3</v>
      </c>
      <c r="D19" s="98">
        <v>0</v>
      </c>
      <c r="E19" s="89">
        <f t="shared" si="0"/>
        <v>0</v>
      </c>
      <c r="F19" s="35"/>
    </row>
    <row r="20" spans="1:6" s="5" customFormat="1" ht="14.1" customHeight="1" x14ac:dyDescent="0.3">
      <c r="A20" s="62" t="s">
        <v>597</v>
      </c>
      <c r="B20" s="34" t="s">
        <v>162</v>
      </c>
      <c r="C20" s="38">
        <v>1</v>
      </c>
      <c r="D20" s="98">
        <v>0</v>
      </c>
      <c r="E20" s="89">
        <f t="shared" si="0"/>
        <v>0</v>
      </c>
      <c r="F20" s="35"/>
    </row>
    <row r="21" spans="1:6" s="5" customFormat="1" ht="14.1" customHeight="1" x14ac:dyDescent="0.3">
      <c r="A21" s="62" t="s">
        <v>598</v>
      </c>
      <c r="B21" s="34" t="s">
        <v>162</v>
      </c>
      <c r="C21" s="38">
        <v>1</v>
      </c>
      <c r="D21" s="98">
        <v>0</v>
      </c>
      <c r="E21" s="89">
        <f t="shared" si="0"/>
        <v>0</v>
      </c>
      <c r="F21" s="35"/>
    </row>
    <row r="22" spans="1:6" s="5" customFormat="1" ht="14.1" customHeight="1" x14ac:dyDescent="0.3">
      <c r="A22" s="62" t="s">
        <v>599</v>
      </c>
      <c r="B22" s="34" t="s">
        <v>162</v>
      </c>
      <c r="C22" s="38">
        <v>1</v>
      </c>
      <c r="D22" s="98">
        <v>0</v>
      </c>
      <c r="E22" s="89">
        <f t="shared" si="0"/>
        <v>0</v>
      </c>
      <c r="F22" s="35"/>
    </row>
    <row r="23" spans="1:6" s="5" customFormat="1" ht="14.1" customHeight="1" x14ac:dyDescent="0.3">
      <c r="A23" s="62" t="s">
        <v>600</v>
      </c>
      <c r="B23" s="34" t="s">
        <v>162</v>
      </c>
      <c r="C23" s="38">
        <v>1</v>
      </c>
      <c r="D23" s="98">
        <v>0</v>
      </c>
      <c r="E23" s="89">
        <f t="shared" si="0"/>
        <v>0</v>
      </c>
      <c r="F23" s="35"/>
    </row>
    <row r="24" spans="1:6" s="5" customFormat="1" ht="14.1" customHeight="1" x14ac:dyDescent="0.3">
      <c r="A24" s="62" t="s">
        <v>601</v>
      </c>
      <c r="B24" s="34" t="s">
        <v>162</v>
      </c>
      <c r="C24" s="38">
        <v>3</v>
      </c>
      <c r="D24" s="98">
        <v>0</v>
      </c>
      <c r="E24" s="89">
        <f t="shared" si="0"/>
        <v>0</v>
      </c>
      <c r="F24" s="35"/>
    </row>
    <row r="25" spans="1:6" s="5" customFormat="1" ht="14.1" customHeight="1" x14ac:dyDescent="0.3">
      <c r="A25" s="222"/>
      <c r="B25" s="37"/>
      <c r="C25" s="39"/>
      <c r="D25" s="47"/>
      <c r="E25" s="90">
        <f>SUM(E7:E24)</f>
        <v>0</v>
      </c>
      <c r="F25" s="40"/>
    </row>
    <row r="26" spans="1:6" s="5" customFormat="1" ht="14.1" customHeight="1" x14ac:dyDescent="0.3">
      <c r="A26" s="329" t="s">
        <v>143</v>
      </c>
      <c r="B26" s="329"/>
      <c r="C26" s="329"/>
      <c r="D26" s="329"/>
      <c r="E26" s="114">
        <f>E25</f>
        <v>0</v>
      </c>
      <c r="F26" s="40"/>
    </row>
    <row r="27" spans="1:6" ht="15" x14ac:dyDescent="0.3">
      <c r="A27" s="88" t="s">
        <v>165</v>
      </c>
    </row>
    <row r="28" spans="1:6" ht="15" x14ac:dyDescent="0.3">
      <c r="A28" s="88"/>
    </row>
    <row r="29" spans="1:6" ht="15" customHeight="1" x14ac:dyDescent="0.3">
      <c r="A29" s="346" t="s">
        <v>140</v>
      </c>
      <c r="B29" s="347"/>
      <c r="C29" s="347"/>
      <c r="D29" s="347"/>
      <c r="E29" s="347"/>
      <c r="F29" s="347"/>
    </row>
    <row r="30" spans="1:6" ht="15" customHeight="1" x14ac:dyDescent="0.3">
      <c r="A30" s="343" t="s">
        <v>602</v>
      </c>
      <c r="B30" s="344"/>
      <c r="C30" s="344"/>
      <c r="D30" s="344"/>
      <c r="E30" s="344"/>
      <c r="F30" s="345"/>
    </row>
    <row r="31" spans="1:6" ht="15" customHeight="1" x14ac:dyDescent="0.3">
      <c r="A31" s="346" t="s">
        <v>797</v>
      </c>
      <c r="B31" s="347"/>
      <c r="C31" s="347"/>
      <c r="D31" s="347"/>
      <c r="E31" s="347"/>
      <c r="F31" s="347"/>
    </row>
    <row r="32" spans="1:6" ht="28.5" customHeight="1" x14ac:dyDescent="0.3">
      <c r="A32" s="343" t="s">
        <v>796</v>
      </c>
      <c r="B32" s="344"/>
      <c r="C32" s="344"/>
      <c r="D32" s="344"/>
      <c r="E32" s="344"/>
      <c r="F32" s="345"/>
    </row>
    <row r="33" spans="1:6" ht="15" customHeight="1" x14ac:dyDescent="0.3">
      <c r="A33" s="343" t="s">
        <v>793</v>
      </c>
      <c r="B33" s="344"/>
      <c r="C33" s="344"/>
      <c r="D33" s="344"/>
      <c r="E33" s="344"/>
      <c r="F33" s="345"/>
    </row>
    <row r="34" spans="1:6" ht="15" x14ac:dyDescent="0.3">
      <c r="A34" s="346" t="s">
        <v>137</v>
      </c>
      <c r="B34" s="347"/>
      <c r="C34" s="347"/>
      <c r="D34" s="347"/>
      <c r="E34" s="347"/>
      <c r="F34" s="347"/>
    </row>
    <row r="35" spans="1:6" ht="15" x14ac:dyDescent="0.3">
      <c r="A35" s="346" t="s">
        <v>794</v>
      </c>
      <c r="B35" s="347"/>
      <c r="C35" s="347"/>
      <c r="D35" s="347"/>
      <c r="E35" s="347"/>
      <c r="F35" s="347"/>
    </row>
    <row r="36" spans="1:6" ht="15" x14ac:dyDescent="0.3">
      <c r="A36" s="346" t="s">
        <v>795</v>
      </c>
      <c r="B36" s="347"/>
      <c r="C36" s="347"/>
      <c r="D36" s="347"/>
      <c r="E36" s="347"/>
      <c r="F36" s="347"/>
    </row>
    <row r="37" spans="1:6" ht="90" customHeight="1" x14ac:dyDescent="0.3">
      <c r="A37" s="343" t="s">
        <v>791</v>
      </c>
      <c r="B37" s="344"/>
      <c r="C37" s="344"/>
      <c r="D37" s="344"/>
      <c r="E37" s="344"/>
      <c r="F37" s="345"/>
    </row>
    <row r="39" spans="1:6" ht="15" x14ac:dyDescent="0.3">
      <c r="A39" s="84" t="s">
        <v>154</v>
      </c>
      <c r="B39" s="84"/>
      <c r="C39" s="84"/>
      <c r="D39" s="84" t="s">
        <v>155</v>
      </c>
    </row>
    <row r="40" spans="1:6" ht="15" x14ac:dyDescent="0.3">
      <c r="A40" s="13"/>
      <c r="B40" s="8"/>
      <c r="C40" s="8"/>
    </row>
    <row r="41" spans="1:6" ht="15" customHeight="1" x14ac:dyDescent="0.35">
      <c r="A41" s="15"/>
      <c r="B41" s="16"/>
      <c r="D41" s="17"/>
    </row>
  </sheetData>
  <sheetProtection algorithmName="SHA-512" hashValue="JhV2AuAjer+7WSjrIBUZa4RJHsvTMnecrgqHW/eL7GrSiRZ9UvIOZOFhkZtCJUTrp3dp6YbkDrv8De0s8Wa8nA==" saltValue="HoZkTu1Ad7ieAydwF6+3+w==" spinCount="100000" sheet="1" objects="1" scenarios="1" selectLockedCells="1"/>
  <mergeCells count="11">
    <mergeCell ref="A6:F6"/>
    <mergeCell ref="A26:D26"/>
    <mergeCell ref="A29:F29"/>
    <mergeCell ref="A30:F30"/>
    <mergeCell ref="A31:F31"/>
    <mergeCell ref="A32:F32"/>
    <mergeCell ref="A37:F37"/>
    <mergeCell ref="A36:F36"/>
    <mergeCell ref="A33:F33"/>
    <mergeCell ref="A34:F34"/>
    <mergeCell ref="A35:F35"/>
  </mergeCells>
  <phoneticPr fontId="15" type="noConversion"/>
  <pageMargins left="1.17" right="0.75" top="1" bottom="1" header="0" footer="0"/>
  <pageSetup scale="5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zoomScaleSheetLayoutView="50" workbookViewId="0">
      <selection activeCell="D32" sqref="D32"/>
    </sheetView>
  </sheetViews>
  <sheetFormatPr defaultRowHeight="12.75" x14ac:dyDescent="0.2"/>
  <cols>
    <col min="1" max="1" width="62.42578125" style="115" customWidth="1"/>
    <col min="2" max="2" width="9.140625" style="115"/>
    <col min="3" max="3" width="11.5703125" style="115" customWidth="1"/>
    <col min="4" max="4" width="13.85546875" style="115" bestFit="1" customWidth="1"/>
    <col min="5" max="5" width="15.85546875" style="178" bestFit="1" customWidth="1"/>
    <col min="6" max="6" width="20.140625" style="115" customWidth="1"/>
    <col min="7" max="16384" width="9.140625" style="115"/>
  </cols>
  <sheetData>
    <row r="1" spans="1:6" s="137" customFormat="1" ht="18" x14ac:dyDescent="0.35">
      <c r="A1" s="135" t="s">
        <v>372</v>
      </c>
      <c r="B1" s="136"/>
      <c r="E1" s="172"/>
      <c r="F1" s="138"/>
    </row>
    <row r="2" spans="1:6" s="137" customFormat="1" ht="18" x14ac:dyDescent="0.35">
      <c r="A2" s="135" t="s">
        <v>373</v>
      </c>
      <c r="B2" s="136"/>
      <c r="E2" s="172"/>
      <c r="F2" s="138"/>
    </row>
    <row r="3" spans="1:6" s="137" customFormat="1" ht="18" x14ac:dyDescent="0.35">
      <c r="A3" s="135"/>
      <c r="B3" s="136"/>
      <c r="E3" s="172"/>
      <c r="F3" s="138"/>
    </row>
    <row r="4" spans="1:6" s="137" customFormat="1" ht="14.1" customHeight="1" x14ac:dyDescent="0.35">
      <c r="A4" s="135"/>
      <c r="B4" s="136"/>
      <c r="E4" s="172"/>
      <c r="F4" s="138"/>
    </row>
    <row r="5" spans="1:6" s="137" customFormat="1" ht="33" customHeight="1" x14ac:dyDescent="0.3">
      <c r="A5" s="140" t="s">
        <v>156</v>
      </c>
      <c r="B5" s="140" t="s">
        <v>157</v>
      </c>
      <c r="C5" s="141" t="s">
        <v>158</v>
      </c>
      <c r="D5" s="142" t="s">
        <v>542</v>
      </c>
      <c r="E5" s="173" t="s">
        <v>160</v>
      </c>
      <c r="F5" s="141" t="s">
        <v>161</v>
      </c>
    </row>
    <row r="6" spans="1:6" s="137" customFormat="1" ht="14.1" customHeight="1" x14ac:dyDescent="0.3">
      <c r="A6" s="331" t="s">
        <v>374</v>
      </c>
      <c r="B6" s="332"/>
      <c r="C6" s="332"/>
      <c r="D6" s="348"/>
      <c r="E6" s="348"/>
      <c r="F6" s="349"/>
    </row>
    <row r="7" spans="1:6" s="137" customFormat="1" ht="14.1" customHeight="1" x14ac:dyDescent="0.3">
      <c r="A7" s="174" t="s">
        <v>375</v>
      </c>
      <c r="B7" s="46" t="s">
        <v>162</v>
      </c>
      <c r="C7" s="55">
        <v>60</v>
      </c>
      <c r="D7" s="92">
        <v>0</v>
      </c>
      <c r="E7" s="175">
        <f>C7*D7</f>
        <v>0</v>
      </c>
      <c r="F7" s="45"/>
    </row>
    <row r="8" spans="1:6" s="137" customFormat="1" ht="14.1" customHeight="1" x14ac:dyDescent="0.3">
      <c r="A8" s="174"/>
      <c r="B8" s="46"/>
      <c r="C8" s="55"/>
      <c r="D8" s="92"/>
      <c r="E8" s="90">
        <f>E7</f>
        <v>0</v>
      </c>
      <c r="F8" s="45"/>
    </row>
    <row r="9" spans="1:6" s="137" customFormat="1" ht="14.1" customHeight="1" x14ac:dyDescent="0.3">
      <c r="A9" s="331" t="s">
        <v>470</v>
      </c>
      <c r="B9" s="332"/>
      <c r="C9" s="332"/>
      <c r="D9" s="348"/>
      <c r="E9" s="348"/>
      <c r="F9" s="349"/>
    </row>
    <row r="10" spans="1:6" s="137" customFormat="1" ht="14.1" customHeight="1" x14ac:dyDescent="0.3">
      <c r="A10" s="174" t="s">
        <v>471</v>
      </c>
      <c r="B10" s="46" t="s">
        <v>162</v>
      </c>
      <c r="C10" s="55">
        <v>1</v>
      </c>
      <c r="D10" s="92">
        <v>0</v>
      </c>
      <c r="E10" s="175">
        <f>C10*D10</f>
        <v>0</v>
      </c>
      <c r="F10" s="45"/>
    </row>
    <row r="11" spans="1:6" s="137" customFormat="1" ht="14.1" customHeight="1" x14ac:dyDescent="0.3">
      <c r="A11" s="174"/>
      <c r="B11" s="46"/>
      <c r="C11" s="55"/>
      <c r="D11" s="92"/>
      <c r="E11" s="90">
        <f>E10</f>
        <v>0</v>
      </c>
      <c r="F11" s="45"/>
    </row>
    <row r="12" spans="1:6" s="137" customFormat="1" ht="14.1" customHeight="1" x14ac:dyDescent="0.3">
      <c r="A12" s="331" t="s">
        <v>472</v>
      </c>
      <c r="B12" s="332"/>
      <c r="C12" s="332"/>
      <c r="D12" s="348"/>
      <c r="E12" s="348"/>
      <c r="F12" s="349"/>
    </row>
    <row r="13" spans="1:6" s="137" customFormat="1" ht="14.1" customHeight="1" x14ac:dyDescent="0.3">
      <c r="A13" s="174" t="s">
        <v>473</v>
      </c>
      <c r="B13" s="46" t="s">
        <v>162</v>
      </c>
      <c r="C13" s="55">
        <v>1</v>
      </c>
      <c r="D13" s="92">
        <v>0</v>
      </c>
      <c r="E13" s="175">
        <f>C13*D13</f>
        <v>0</v>
      </c>
      <c r="F13" s="45"/>
    </row>
    <row r="14" spans="1:6" s="137" customFormat="1" ht="14.1" customHeight="1" x14ac:dyDescent="0.3">
      <c r="A14" s="174" t="s">
        <v>474</v>
      </c>
      <c r="B14" s="46" t="s">
        <v>162</v>
      </c>
      <c r="C14" s="55">
        <v>1</v>
      </c>
      <c r="D14" s="92">
        <v>0</v>
      </c>
      <c r="E14" s="175">
        <f>C14*D14</f>
        <v>0</v>
      </c>
      <c r="F14" s="45"/>
    </row>
    <row r="15" spans="1:6" s="137" customFormat="1" ht="14.1" customHeight="1" x14ac:dyDescent="0.3">
      <c r="A15" s="174" t="s">
        <v>475</v>
      </c>
      <c r="B15" s="46" t="s">
        <v>162</v>
      </c>
      <c r="C15" s="55">
        <v>1</v>
      </c>
      <c r="D15" s="92">
        <v>0</v>
      </c>
      <c r="E15" s="175">
        <f>C15*D15</f>
        <v>0</v>
      </c>
      <c r="F15" s="45"/>
    </row>
    <row r="16" spans="1:6" s="137" customFormat="1" ht="14.1" customHeight="1" x14ac:dyDescent="0.3">
      <c r="A16" s="174"/>
      <c r="B16" s="46"/>
      <c r="C16" s="55"/>
      <c r="D16" s="92"/>
      <c r="E16" s="207">
        <f>SUM(E13:E15)</f>
        <v>0</v>
      </c>
      <c r="F16" s="45"/>
    </row>
    <row r="17" spans="1:6" s="137" customFormat="1" ht="14.1" customHeight="1" x14ac:dyDescent="0.3">
      <c r="A17" s="331" t="s">
        <v>696</v>
      </c>
      <c r="B17" s="332"/>
      <c r="C17" s="332"/>
      <c r="D17" s="348"/>
      <c r="E17" s="348"/>
      <c r="F17" s="349"/>
    </row>
    <row r="18" spans="1:6" s="137" customFormat="1" ht="14.1" customHeight="1" x14ac:dyDescent="0.3">
      <c r="A18" s="174" t="s">
        <v>695</v>
      </c>
      <c r="B18" s="46" t="s">
        <v>162</v>
      </c>
      <c r="C18" s="55">
        <v>1</v>
      </c>
      <c r="D18" s="92">
        <v>0</v>
      </c>
      <c r="E18" s="252">
        <f>D18*C18</f>
        <v>0</v>
      </c>
      <c r="F18" s="45"/>
    </row>
    <row r="19" spans="1:6" s="137" customFormat="1" ht="14.1" customHeight="1" x14ac:dyDescent="0.3">
      <c r="A19" s="174" t="s">
        <v>697</v>
      </c>
      <c r="B19" s="46" t="s">
        <v>162</v>
      </c>
      <c r="C19" s="55">
        <v>1</v>
      </c>
      <c r="D19" s="92">
        <v>0</v>
      </c>
      <c r="E19" s="252">
        <f>D19*C19</f>
        <v>0</v>
      </c>
      <c r="F19" s="45"/>
    </row>
    <row r="20" spans="1:6" s="137" customFormat="1" ht="14.1" customHeight="1" x14ac:dyDescent="0.3">
      <c r="A20" s="174"/>
      <c r="B20" s="46"/>
      <c r="C20" s="55"/>
      <c r="D20" s="92"/>
      <c r="E20" s="207">
        <f>SUM(E18:E19)</f>
        <v>0</v>
      </c>
      <c r="F20" s="45"/>
    </row>
    <row r="21" spans="1:6" s="137" customFormat="1" ht="14.1" customHeight="1" x14ac:dyDescent="0.3">
      <c r="A21" s="321" t="s">
        <v>376</v>
      </c>
      <c r="B21" s="321"/>
      <c r="C21" s="321"/>
      <c r="D21" s="321"/>
      <c r="E21" s="176">
        <f>SUM(E8+E11+E16+E20)</f>
        <v>0</v>
      </c>
      <c r="F21" s="157"/>
    </row>
    <row r="23" spans="1:6" ht="15" x14ac:dyDescent="0.3">
      <c r="A23" s="170" t="s">
        <v>165</v>
      </c>
      <c r="E23" s="115"/>
    </row>
    <row r="24" spans="1:6" ht="15" x14ac:dyDescent="0.3">
      <c r="A24" s="170"/>
      <c r="E24" s="115"/>
    </row>
    <row r="25" spans="1:6" ht="60" customHeight="1" x14ac:dyDescent="0.2">
      <c r="A25" s="334" t="s">
        <v>798</v>
      </c>
      <c r="B25" s="334"/>
      <c r="C25" s="334"/>
      <c r="D25" s="334"/>
      <c r="E25" s="334"/>
      <c r="F25" s="334"/>
    </row>
    <row r="26" spans="1:6" ht="90" customHeight="1" x14ac:dyDescent="0.2">
      <c r="A26" s="334" t="s">
        <v>799</v>
      </c>
      <c r="B26" s="334"/>
      <c r="C26" s="334"/>
      <c r="D26" s="334"/>
      <c r="E26" s="334"/>
      <c r="F26" s="334"/>
    </row>
    <row r="27" spans="1:6" ht="15" x14ac:dyDescent="0.2">
      <c r="A27" s="334" t="s">
        <v>694</v>
      </c>
      <c r="B27" s="334"/>
      <c r="C27" s="334"/>
      <c r="D27" s="334"/>
      <c r="E27" s="334"/>
      <c r="F27" s="334"/>
    </row>
    <row r="28" spans="1:6" x14ac:dyDescent="0.2">
      <c r="E28" s="115"/>
    </row>
    <row r="29" spans="1:6" x14ac:dyDescent="0.2">
      <c r="E29" s="115"/>
    </row>
    <row r="30" spans="1:6" ht="15" x14ac:dyDescent="0.3">
      <c r="A30" s="116" t="s">
        <v>154</v>
      </c>
      <c r="B30" s="116"/>
      <c r="C30" s="116"/>
      <c r="D30" s="116" t="s">
        <v>155</v>
      </c>
      <c r="E30" s="115"/>
    </row>
    <row r="31" spans="1:6" ht="15" x14ac:dyDescent="0.3">
      <c r="A31" s="164"/>
      <c r="B31" s="177"/>
      <c r="C31" s="177"/>
    </row>
    <row r="32" spans="1:6" ht="18" x14ac:dyDescent="0.35">
      <c r="A32" s="15"/>
      <c r="B32" s="171"/>
      <c r="D32" s="17"/>
    </row>
  </sheetData>
  <sheetProtection algorithmName="SHA-512" hashValue="xaRS6VYvz3G2ae1ZnzrJ0IvhNygxPTn++T0Z1EWo88+FmaWReyd2XzhGSVgjMH22y9QWe56X6ZgEbkH3eJtoRA==" saltValue="Fya8hYcecso3ODELJ348sQ==" spinCount="100000" sheet="1" objects="1" scenarios="1" selectLockedCells="1"/>
  <mergeCells count="8">
    <mergeCell ref="A27:F27"/>
    <mergeCell ref="A17:F17"/>
    <mergeCell ref="A6:F6"/>
    <mergeCell ref="A21:D21"/>
    <mergeCell ref="A25:F25"/>
    <mergeCell ref="A26:F26"/>
    <mergeCell ref="A9:F9"/>
    <mergeCell ref="A12:F12"/>
  </mergeCells>
  <pageMargins left="1.17" right="0.75" top="1" bottom="1" header="0" footer="0"/>
  <pageSetup scale="5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
  <sheetViews>
    <sheetView tabSelected="1" zoomScale="115" zoomScaleNormal="115" zoomScaleSheetLayoutView="50" workbookViewId="0">
      <selection activeCell="D31" sqref="D31"/>
    </sheetView>
  </sheetViews>
  <sheetFormatPr defaultRowHeight="12.75" x14ac:dyDescent="0.2"/>
  <cols>
    <col min="1" max="1" width="66" style="115" customWidth="1"/>
    <col min="2" max="2" width="9.140625" style="115"/>
    <col min="3" max="3" width="11" style="115" customWidth="1"/>
    <col min="4" max="4" width="14.140625" style="115" customWidth="1"/>
    <col min="5" max="5" width="15.85546875" style="178" hidden="1" customWidth="1"/>
    <col min="6" max="6" width="13.140625" style="115" hidden="1" customWidth="1"/>
    <col min="7" max="7" width="17.7109375" style="115" customWidth="1"/>
    <col min="8" max="8" width="19" style="115" customWidth="1"/>
    <col min="9" max="16384" width="9.140625" style="115"/>
  </cols>
  <sheetData>
    <row r="1" spans="1:8" s="137" customFormat="1" ht="18" customHeight="1" x14ac:dyDescent="0.35">
      <c r="A1" s="135" t="s">
        <v>377</v>
      </c>
      <c r="B1" s="179"/>
      <c r="C1" s="180"/>
      <c r="D1" s="180"/>
      <c r="E1" s="172"/>
      <c r="F1" s="181"/>
    </row>
    <row r="2" spans="1:8" s="137" customFormat="1" ht="54.75" customHeight="1" x14ac:dyDescent="0.35">
      <c r="A2" s="211" t="s">
        <v>625</v>
      </c>
      <c r="B2" s="217"/>
      <c r="C2" s="217"/>
      <c r="D2" s="217"/>
      <c r="E2" s="217"/>
      <c r="F2" s="217"/>
      <c r="G2" s="217"/>
    </row>
    <row r="3" spans="1:8" s="137" customFormat="1" ht="15.75" customHeight="1" x14ac:dyDescent="0.35">
      <c r="A3" s="135"/>
      <c r="B3" s="179"/>
      <c r="C3" s="180"/>
      <c r="D3" s="180"/>
      <c r="E3" s="172"/>
      <c r="F3" s="181"/>
    </row>
    <row r="4" spans="1:8" s="137" customFormat="1" ht="14.1" customHeight="1" x14ac:dyDescent="0.35">
      <c r="A4" s="135"/>
      <c r="B4" s="179"/>
      <c r="C4" s="180"/>
      <c r="D4" s="180"/>
      <c r="E4" s="172"/>
      <c r="F4" s="181"/>
    </row>
    <row r="5" spans="1:8" s="137" customFormat="1" ht="33.75" customHeight="1" x14ac:dyDescent="0.3">
      <c r="A5" s="140" t="s">
        <v>156</v>
      </c>
      <c r="B5" s="140" t="s">
        <v>157</v>
      </c>
      <c r="C5" s="141" t="s">
        <v>158</v>
      </c>
      <c r="D5" s="142" t="s">
        <v>542</v>
      </c>
      <c r="E5" s="173" t="s">
        <v>160</v>
      </c>
      <c r="F5" s="143" t="s">
        <v>161</v>
      </c>
      <c r="G5" s="173" t="s">
        <v>160</v>
      </c>
      <c r="H5" s="141" t="s">
        <v>161</v>
      </c>
    </row>
    <row r="6" spans="1:8" s="137" customFormat="1" ht="14.1" customHeight="1" x14ac:dyDescent="0.3">
      <c r="A6" s="322" t="s">
        <v>378</v>
      </c>
      <c r="B6" s="322"/>
      <c r="C6" s="322"/>
      <c r="D6" s="355"/>
      <c r="E6" s="355"/>
      <c r="F6" s="356"/>
      <c r="G6" s="323"/>
      <c r="H6" s="323"/>
    </row>
    <row r="7" spans="1:8" s="137" customFormat="1" ht="14.1" customHeight="1" x14ac:dyDescent="0.3">
      <c r="A7" s="36" t="s">
        <v>379</v>
      </c>
      <c r="B7" s="46" t="s">
        <v>162</v>
      </c>
      <c r="C7" s="55">
        <v>10</v>
      </c>
      <c r="D7" s="92">
        <v>0</v>
      </c>
      <c r="E7" s="148">
        <f>C7*D7</f>
        <v>0</v>
      </c>
      <c r="F7" s="45" t="s">
        <v>356</v>
      </c>
      <c r="G7" s="227">
        <f t="shared" ref="G7:G14" si="0">C7*D7</f>
        <v>0</v>
      </c>
      <c r="H7" s="47"/>
    </row>
    <row r="8" spans="1:8" s="137" customFormat="1" ht="14.1" customHeight="1" x14ac:dyDescent="0.3">
      <c r="A8" s="36" t="s">
        <v>536</v>
      </c>
      <c r="B8" s="46" t="s">
        <v>162</v>
      </c>
      <c r="C8" s="55">
        <v>3</v>
      </c>
      <c r="D8" s="92">
        <v>0</v>
      </c>
      <c r="E8" s="148"/>
      <c r="F8" s="45"/>
      <c r="G8" s="227">
        <f t="shared" si="0"/>
        <v>0</v>
      </c>
      <c r="H8" s="47"/>
    </row>
    <row r="9" spans="1:8" s="137" customFormat="1" ht="14.1" customHeight="1" x14ac:dyDescent="0.3">
      <c r="A9" s="36" t="s">
        <v>380</v>
      </c>
      <c r="B9" s="46" t="s">
        <v>162</v>
      </c>
      <c r="C9" s="55">
        <v>90</v>
      </c>
      <c r="D9" s="92">
        <v>0</v>
      </c>
      <c r="E9" s="148">
        <f>C9*D9</f>
        <v>0</v>
      </c>
      <c r="F9" s="45" t="s">
        <v>356</v>
      </c>
      <c r="G9" s="227">
        <f t="shared" si="0"/>
        <v>0</v>
      </c>
      <c r="H9" s="47"/>
    </row>
    <row r="10" spans="1:8" s="137" customFormat="1" ht="14.1" customHeight="1" x14ac:dyDescent="0.3">
      <c r="A10" s="36" t="s">
        <v>381</v>
      </c>
      <c r="B10" s="46" t="s">
        <v>162</v>
      </c>
      <c r="C10" s="55">
        <v>70</v>
      </c>
      <c r="D10" s="92">
        <v>0</v>
      </c>
      <c r="E10" s="148">
        <f>C10*D10</f>
        <v>0</v>
      </c>
      <c r="F10" s="45" t="s">
        <v>356</v>
      </c>
      <c r="G10" s="227">
        <f t="shared" si="0"/>
        <v>0</v>
      </c>
      <c r="H10" s="47"/>
    </row>
    <row r="11" spans="1:8" s="137" customFormat="1" ht="14.1" customHeight="1" x14ac:dyDescent="0.3">
      <c r="A11" s="36" t="s">
        <v>716</v>
      </c>
      <c r="B11" s="46" t="s">
        <v>162</v>
      </c>
      <c r="C11" s="55">
        <v>1</v>
      </c>
      <c r="D11" s="92">
        <v>0</v>
      </c>
      <c r="E11" s="148"/>
      <c r="F11" s="45"/>
      <c r="G11" s="227">
        <f t="shared" si="0"/>
        <v>0</v>
      </c>
      <c r="H11" s="47"/>
    </row>
    <row r="12" spans="1:8" s="137" customFormat="1" ht="14.1" customHeight="1" x14ac:dyDescent="0.3">
      <c r="A12" s="36" t="s">
        <v>382</v>
      </c>
      <c r="B12" s="46" t="s">
        <v>162</v>
      </c>
      <c r="C12" s="55">
        <v>10</v>
      </c>
      <c r="D12" s="92">
        <v>0</v>
      </c>
      <c r="E12" s="148">
        <f>C12*D12</f>
        <v>0</v>
      </c>
      <c r="F12" s="45" t="s">
        <v>356</v>
      </c>
      <c r="G12" s="227">
        <f t="shared" si="0"/>
        <v>0</v>
      </c>
      <c r="H12" s="47"/>
    </row>
    <row r="13" spans="1:8" s="137" customFormat="1" ht="14.1" customHeight="1" x14ac:dyDescent="0.3">
      <c r="A13" s="36" t="s">
        <v>717</v>
      </c>
      <c r="B13" s="46" t="s">
        <v>162</v>
      </c>
      <c r="C13" s="55">
        <v>1</v>
      </c>
      <c r="D13" s="92">
        <v>0</v>
      </c>
      <c r="E13" s="148"/>
      <c r="F13" s="45"/>
      <c r="G13" s="227">
        <f t="shared" si="0"/>
        <v>0</v>
      </c>
      <c r="H13" s="47"/>
    </row>
    <row r="14" spans="1:8" s="137" customFormat="1" ht="14.1" customHeight="1" x14ac:dyDescent="0.3">
      <c r="A14" s="36" t="s">
        <v>718</v>
      </c>
      <c r="B14" s="46" t="s">
        <v>162</v>
      </c>
      <c r="C14" s="55">
        <v>1</v>
      </c>
      <c r="D14" s="92">
        <v>0</v>
      </c>
      <c r="E14" s="148"/>
      <c r="F14" s="45"/>
      <c r="G14" s="227">
        <f t="shared" si="0"/>
        <v>0</v>
      </c>
      <c r="H14" s="47"/>
    </row>
    <row r="15" spans="1:8" s="137" customFormat="1" ht="14.1" customHeight="1" x14ac:dyDescent="0.3">
      <c r="A15" s="36"/>
      <c r="B15" s="46"/>
      <c r="C15" s="54"/>
      <c r="D15" s="54"/>
      <c r="E15" s="146">
        <f>SUM(E7:E12)</f>
        <v>0</v>
      </c>
      <c r="F15" s="166"/>
      <c r="G15" s="113">
        <f>SUM(G7:G14)</f>
        <v>0</v>
      </c>
      <c r="H15" s="11"/>
    </row>
    <row r="16" spans="1:8" s="137" customFormat="1" ht="14.1" customHeight="1" x14ac:dyDescent="0.3">
      <c r="A16" s="322" t="s">
        <v>698</v>
      </c>
      <c r="B16" s="322"/>
      <c r="C16" s="322"/>
      <c r="D16" s="355"/>
      <c r="E16" s="355"/>
      <c r="F16" s="356"/>
      <c r="G16" s="323"/>
      <c r="H16" s="323"/>
    </row>
    <row r="17" spans="1:8" s="137" customFormat="1" ht="14.1" customHeight="1" x14ac:dyDescent="0.3">
      <c r="A17" s="36" t="s">
        <v>384</v>
      </c>
      <c r="B17" s="46" t="s">
        <v>162</v>
      </c>
      <c r="C17" s="55">
        <v>5</v>
      </c>
      <c r="D17" s="92">
        <v>0</v>
      </c>
      <c r="E17" s="148">
        <f>C17*D17</f>
        <v>0</v>
      </c>
      <c r="F17" s="45" t="s">
        <v>356</v>
      </c>
      <c r="G17" s="227">
        <f>C17*D17</f>
        <v>0</v>
      </c>
      <c r="H17" s="47"/>
    </row>
    <row r="18" spans="1:8" s="137" customFormat="1" ht="14.1" customHeight="1" x14ac:dyDescent="0.3">
      <c r="A18" s="36" t="s">
        <v>385</v>
      </c>
      <c r="B18" s="46" t="s">
        <v>162</v>
      </c>
      <c r="C18" s="55">
        <v>20</v>
      </c>
      <c r="D18" s="92">
        <v>0</v>
      </c>
      <c r="E18" s="148">
        <f t="shared" ref="E18:E19" si="1">C18*D18</f>
        <v>0</v>
      </c>
      <c r="F18" s="45" t="s">
        <v>356</v>
      </c>
      <c r="G18" s="227">
        <f t="shared" ref="G18:G19" si="2">C18*D18</f>
        <v>0</v>
      </c>
      <c r="H18" s="47"/>
    </row>
    <row r="19" spans="1:8" s="137" customFormat="1" ht="14.1" customHeight="1" x14ac:dyDescent="0.3">
      <c r="A19" s="36" t="s">
        <v>386</v>
      </c>
      <c r="B19" s="46" t="s">
        <v>162</v>
      </c>
      <c r="C19" s="55">
        <v>10</v>
      </c>
      <c r="D19" s="92">
        <v>0</v>
      </c>
      <c r="E19" s="148">
        <f t="shared" si="1"/>
        <v>0</v>
      </c>
      <c r="F19" s="45" t="s">
        <v>356</v>
      </c>
      <c r="G19" s="227">
        <f t="shared" si="2"/>
        <v>0</v>
      </c>
      <c r="H19" s="47"/>
    </row>
    <row r="20" spans="1:8" s="137" customFormat="1" ht="14.1" customHeight="1" x14ac:dyDescent="0.3">
      <c r="A20" s="36"/>
      <c r="B20" s="46"/>
      <c r="C20" s="55"/>
      <c r="D20" s="92"/>
      <c r="E20" s="148"/>
      <c r="F20" s="45"/>
      <c r="G20" s="113">
        <f>SUM(G17:G19)</f>
        <v>0</v>
      </c>
      <c r="H20" s="47"/>
    </row>
    <row r="21" spans="1:8" s="137" customFormat="1" ht="14.1" customHeight="1" x14ac:dyDescent="0.3">
      <c r="A21" s="322" t="s">
        <v>759</v>
      </c>
      <c r="B21" s="322"/>
      <c r="C21" s="322"/>
      <c r="D21" s="355"/>
      <c r="E21" s="355"/>
      <c r="F21" s="356"/>
      <c r="G21" s="323"/>
      <c r="H21" s="323"/>
    </row>
    <row r="22" spans="1:8" s="137" customFormat="1" ht="14.1" customHeight="1" x14ac:dyDescent="0.3">
      <c r="A22" s="36" t="s">
        <v>701</v>
      </c>
      <c r="B22" s="46" t="s">
        <v>162</v>
      </c>
      <c r="C22" s="55">
        <v>2</v>
      </c>
      <c r="D22" s="92">
        <v>0</v>
      </c>
      <c r="E22" s="148">
        <f t="shared" ref="E22:E31" si="3">C22*D22</f>
        <v>0</v>
      </c>
      <c r="F22" s="45" t="s">
        <v>387</v>
      </c>
      <c r="G22" s="227">
        <f t="shared" ref="G22:G36" si="4">C22*D22</f>
        <v>0</v>
      </c>
      <c r="H22" s="47"/>
    </row>
    <row r="23" spans="1:8" s="137" customFormat="1" ht="14.1" customHeight="1" x14ac:dyDescent="0.3">
      <c r="A23" s="36" t="s">
        <v>702</v>
      </c>
      <c r="B23" s="46" t="s">
        <v>162</v>
      </c>
      <c r="C23" s="55">
        <v>2</v>
      </c>
      <c r="D23" s="92">
        <v>0</v>
      </c>
      <c r="E23" s="148">
        <f t="shared" si="3"/>
        <v>0</v>
      </c>
      <c r="F23" s="45" t="s">
        <v>356</v>
      </c>
      <c r="G23" s="227">
        <f t="shared" si="4"/>
        <v>0</v>
      </c>
      <c r="H23" s="47"/>
    </row>
    <row r="24" spans="1:8" s="137" customFormat="1" ht="14.1" customHeight="1" x14ac:dyDescent="0.3">
      <c r="A24" s="36" t="s">
        <v>703</v>
      </c>
      <c r="B24" s="46" t="s">
        <v>162</v>
      </c>
      <c r="C24" s="55">
        <v>3</v>
      </c>
      <c r="D24" s="92">
        <v>0</v>
      </c>
      <c r="E24" s="148">
        <f t="shared" si="3"/>
        <v>0</v>
      </c>
      <c r="F24" s="45" t="s">
        <v>356</v>
      </c>
      <c r="G24" s="227">
        <f t="shared" si="4"/>
        <v>0</v>
      </c>
      <c r="H24" s="47"/>
    </row>
    <row r="25" spans="1:8" s="137" customFormat="1" ht="14.1" customHeight="1" x14ac:dyDescent="0.3">
      <c r="A25" s="36" t="s">
        <v>704</v>
      </c>
      <c r="B25" s="46" t="s">
        <v>162</v>
      </c>
      <c r="C25" s="55">
        <v>12</v>
      </c>
      <c r="D25" s="92">
        <v>0</v>
      </c>
      <c r="E25" s="148">
        <f t="shared" si="3"/>
        <v>0</v>
      </c>
      <c r="F25" s="45" t="s">
        <v>387</v>
      </c>
      <c r="G25" s="227">
        <f t="shared" si="4"/>
        <v>0</v>
      </c>
      <c r="H25" s="47"/>
    </row>
    <row r="26" spans="1:8" s="137" customFormat="1" ht="14.1" customHeight="1" x14ac:dyDescent="0.3">
      <c r="A26" s="36" t="s">
        <v>705</v>
      </c>
      <c r="B26" s="46" t="s">
        <v>162</v>
      </c>
      <c r="C26" s="55">
        <v>70</v>
      </c>
      <c r="D26" s="92">
        <v>0</v>
      </c>
      <c r="E26" s="148">
        <f t="shared" si="3"/>
        <v>0</v>
      </c>
      <c r="F26" s="45" t="s">
        <v>356</v>
      </c>
      <c r="G26" s="227">
        <f t="shared" si="4"/>
        <v>0</v>
      </c>
      <c r="H26" s="47"/>
    </row>
    <row r="27" spans="1:8" s="137" customFormat="1" ht="14.1" customHeight="1" x14ac:dyDescent="0.3">
      <c r="A27" s="36" t="s">
        <v>706</v>
      </c>
      <c r="B27" s="46" t="s">
        <v>162</v>
      </c>
      <c r="C27" s="55">
        <v>7</v>
      </c>
      <c r="D27" s="92">
        <v>0</v>
      </c>
      <c r="E27" s="148">
        <f t="shared" si="3"/>
        <v>0</v>
      </c>
      <c r="F27" s="45" t="s">
        <v>356</v>
      </c>
      <c r="G27" s="227">
        <f t="shared" si="4"/>
        <v>0</v>
      </c>
      <c r="H27" s="47"/>
    </row>
    <row r="28" spans="1:8" s="137" customFormat="1" ht="14.1" customHeight="1" x14ac:dyDescent="0.3">
      <c r="A28" s="36" t="s">
        <v>710</v>
      </c>
      <c r="B28" s="46" t="s">
        <v>162</v>
      </c>
      <c r="C28" s="55">
        <v>1</v>
      </c>
      <c r="D28" s="92">
        <v>0</v>
      </c>
      <c r="E28" s="148">
        <f t="shared" si="3"/>
        <v>0</v>
      </c>
      <c r="F28" s="45"/>
      <c r="G28" s="227">
        <f t="shared" si="4"/>
        <v>0</v>
      </c>
      <c r="H28" s="47"/>
    </row>
    <row r="29" spans="1:8" s="137" customFormat="1" ht="14.1" customHeight="1" x14ac:dyDescent="0.3">
      <c r="A29" s="36" t="s">
        <v>707</v>
      </c>
      <c r="B29" s="46" t="s">
        <v>162</v>
      </c>
      <c r="C29" s="55">
        <v>5</v>
      </c>
      <c r="D29" s="92">
        <v>0</v>
      </c>
      <c r="E29" s="148">
        <f t="shared" si="3"/>
        <v>0</v>
      </c>
      <c r="F29" s="45"/>
      <c r="G29" s="227">
        <f t="shared" si="4"/>
        <v>0</v>
      </c>
      <c r="H29" s="47"/>
    </row>
    <row r="30" spans="1:8" s="137" customFormat="1" ht="14.1" customHeight="1" x14ac:dyDescent="0.3">
      <c r="A30" s="36" t="s">
        <v>708</v>
      </c>
      <c r="B30" s="46" t="s">
        <v>162</v>
      </c>
      <c r="C30" s="55">
        <v>8</v>
      </c>
      <c r="D30" s="92">
        <v>0</v>
      </c>
      <c r="E30" s="148">
        <f t="shared" si="3"/>
        <v>0</v>
      </c>
      <c r="F30" s="45" t="s">
        <v>356</v>
      </c>
      <c r="G30" s="227">
        <f t="shared" si="4"/>
        <v>0</v>
      </c>
      <c r="H30" s="47"/>
    </row>
    <row r="31" spans="1:8" s="137" customFormat="1" ht="14.1" customHeight="1" x14ac:dyDescent="0.3">
      <c r="A31" s="36" t="s">
        <v>709</v>
      </c>
      <c r="B31" s="46" t="s">
        <v>162</v>
      </c>
      <c r="C31" s="55">
        <v>4</v>
      </c>
      <c r="D31" s="92">
        <v>0</v>
      </c>
      <c r="E31" s="148">
        <f t="shared" si="3"/>
        <v>0</v>
      </c>
      <c r="F31" s="45" t="s">
        <v>356</v>
      </c>
      <c r="G31" s="227">
        <f t="shared" si="4"/>
        <v>0</v>
      </c>
      <c r="H31" s="47"/>
    </row>
    <row r="32" spans="1:8" s="137" customFormat="1" ht="14.1" customHeight="1" x14ac:dyDescent="0.3">
      <c r="A32" s="36" t="s">
        <v>711</v>
      </c>
      <c r="B32" s="46" t="s">
        <v>162</v>
      </c>
      <c r="C32" s="55">
        <v>1</v>
      </c>
      <c r="D32" s="92">
        <v>0</v>
      </c>
      <c r="E32" s="148"/>
      <c r="F32" s="45"/>
      <c r="G32" s="227">
        <f t="shared" si="4"/>
        <v>0</v>
      </c>
      <c r="H32" s="47"/>
    </row>
    <row r="33" spans="1:8" s="137" customFormat="1" ht="14.1" customHeight="1" x14ac:dyDescent="0.3">
      <c r="A33" s="36" t="s">
        <v>712</v>
      </c>
      <c r="B33" s="46" t="s">
        <v>162</v>
      </c>
      <c r="C33" s="55">
        <v>1</v>
      </c>
      <c r="D33" s="92">
        <v>0</v>
      </c>
      <c r="E33" s="148"/>
      <c r="F33" s="45"/>
      <c r="G33" s="227">
        <f t="shared" si="4"/>
        <v>0</v>
      </c>
      <c r="H33" s="47"/>
    </row>
    <row r="34" spans="1:8" s="137" customFormat="1" ht="14.1" customHeight="1" x14ac:dyDescent="0.3">
      <c r="A34" s="36" t="s">
        <v>713</v>
      </c>
      <c r="B34" s="46" t="s">
        <v>162</v>
      </c>
      <c r="C34" s="55">
        <v>1</v>
      </c>
      <c r="D34" s="92">
        <v>0</v>
      </c>
      <c r="E34" s="148"/>
      <c r="F34" s="45"/>
      <c r="G34" s="227">
        <f t="shared" si="4"/>
        <v>0</v>
      </c>
      <c r="H34" s="47"/>
    </row>
    <row r="35" spans="1:8" s="137" customFormat="1" ht="14.1" customHeight="1" x14ac:dyDescent="0.3">
      <c r="A35" s="36" t="s">
        <v>714</v>
      </c>
      <c r="B35" s="46" t="s">
        <v>162</v>
      </c>
      <c r="C35" s="55">
        <v>1</v>
      </c>
      <c r="D35" s="92">
        <v>0</v>
      </c>
      <c r="E35" s="148"/>
      <c r="F35" s="45"/>
      <c r="G35" s="227">
        <f t="shared" si="4"/>
        <v>0</v>
      </c>
      <c r="H35" s="47"/>
    </row>
    <row r="36" spans="1:8" s="137" customFormat="1" ht="14.1" customHeight="1" x14ac:dyDescent="0.3">
      <c r="A36" s="36" t="s">
        <v>715</v>
      </c>
      <c r="B36" s="46" t="s">
        <v>162</v>
      </c>
      <c r="C36" s="55">
        <v>1</v>
      </c>
      <c r="D36" s="92">
        <v>0</v>
      </c>
      <c r="E36" s="148"/>
      <c r="F36" s="45"/>
      <c r="G36" s="227">
        <f t="shared" si="4"/>
        <v>0</v>
      </c>
      <c r="H36" s="47"/>
    </row>
    <row r="37" spans="1:8" s="137" customFormat="1" ht="14.1" customHeight="1" x14ac:dyDescent="0.3">
      <c r="A37" s="36"/>
      <c r="B37" s="46"/>
      <c r="C37" s="54"/>
      <c r="D37" s="54"/>
      <c r="E37" s="146">
        <f>SUM(E17:E31)</f>
        <v>0</v>
      </c>
      <c r="F37" s="166"/>
      <c r="G37" s="113">
        <f>SUM(G22:G36)</f>
        <v>0</v>
      </c>
      <c r="H37" s="11"/>
    </row>
    <row r="38" spans="1:8" s="137" customFormat="1" ht="14.1" customHeight="1" x14ac:dyDescent="0.3">
      <c r="A38" s="322" t="s">
        <v>388</v>
      </c>
      <c r="B38" s="322"/>
      <c r="C38" s="322"/>
      <c r="D38" s="355"/>
      <c r="E38" s="355"/>
      <c r="F38" s="356"/>
      <c r="G38" s="323"/>
      <c r="H38" s="323"/>
    </row>
    <row r="39" spans="1:8" s="137" customFormat="1" ht="14.1" customHeight="1" x14ac:dyDescent="0.3">
      <c r="A39" s="36" t="s">
        <v>389</v>
      </c>
      <c r="B39" s="46" t="s">
        <v>162</v>
      </c>
      <c r="C39" s="55">
        <v>20</v>
      </c>
      <c r="D39" s="92">
        <v>0</v>
      </c>
      <c r="E39" s="148">
        <f>C39*D39</f>
        <v>0</v>
      </c>
      <c r="F39" s="45" t="s">
        <v>390</v>
      </c>
      <c r="G39" s="227">
        <f>C39*D39</f>
        <v>0</v>
      </c>
      <c r="H39" s="47"/>
    </row>
    <row r="40" spans="1:8" s="137" customFormat="1" ht="14.1" customHeight="1" x14ac:dyDescent="0.3">
      <c r="A40" s="36" t="s">
        <v>391</v>
      </c>
      <c r="B40" s="46" t="s">
        <v>162</v>
      </c>
      <c r="C40" s="55">
        <v>30</v>
      </c>
      <c r="D40" s="92">
        <v>0</v>
      </c>
      <c r="E40" s="148">
        <f>C40*D40</f>
        <v>0</v>
      </c>
      <c r="F40" s="45" t="s">
        <v>390</v>
      </c>
      <c r="G40" s="227">
        <f t="shared" ref="G40:G42" si="5">C40*D40</f>
        <v>0</v>
      </c>
      <c r="H40" s="47"/>
    </row>
    <row r="41" spans="1:8" s="137" customFormat="1" ht="14.1" customHeight="1" x14ac:dyDescent="0.3">
      <c r="A41" s="36" t="s">
        <v>392</v>
      </c>
      <c r="B41" s="46" t="s">
        <v>162</v>
      </c>
      <c r="C41" s="55">
        <v>8</v>
      </c>
      <c r="D41" s="92">
        <v>0</v>
      </c>
      <c r="E41" s="148">
        <f>C41*D41</f>
        <v>0</v>
      </c>
      <c r="F41" s="45" t="s">
        <v>390</v>
      </c>
      <c r="G41" s="227">
        <f t="shared" si="5"/>
        <v>0</v>
      </c>
      <c r="H41" s="47"/>
    </row>
    <row r="42" spans="1:8" s="137" customFormat="1" ht="14.1" customHeight="1" x14ac:dyDescent="0.3">
      <c r="A42" s="36" t="s">
        <v>537</v>
      </c>
      <c r="B42" s="46" t="s">
        <v>162</v>
      </c>
      <c r="C42" s="55">
        <v>3</v>
      </c>
      <c r="D42" s="92">
        <v>0</v>
      </c>
      <c r="E42" s="148"/>
      <c r="F42" s="45"/>
      <c r="G42" s="227">
        <f t="shared" si="5"/>
        <v>0</v>
      </c>
      <c r="H42" s="47"/>
    </row>
    <row r="43" spans="1:8" s="137" customFormat="1" ht="12.75" customHeight="1" x14ac:dyDescent="0.3">
      <c r="A43" s="36"/>
      <c r="B43" s="46"/>
      <c r="C43" s="54"/>
      <c r="D43" s="54"/>
      <c r="E43" s="146">
        <f>SUM(E39:E41)</f>
        <v>0</v>
      </c>
      <c r="F43" s="166"/>
      <c r="G43" s="113">
        <f>SUM(G39:G42)</f>
        <v>0</v>
      </c>
      <c r="H43" s="11"/>
    </row>
    <row r="44" spans="1:8" s="137" customFormat="1" ht="14.1" customHeight="1" x14ac:dyDescent="0.3">
      <c r="A44" s="322" t="s">
        <v>393</v>
      </c>
      <c r="B44" s="322"/>
      <c r="C44" s="322"/>
      <c r="D44" s="355"/>
      <c r="E44" s="355"/>
      <c r="F44" s="356"/>
      <c r="G44" s="323"/>
      <c r="H44" s="323"/>
    </row>
    <row r="45" spans="1:8" s="137" customFormat="1" ht="14.1" customHeight="1" x14ac:dyDescent="0.3">
      <c r="A45" s="36" t="s">
        <v>394</v>
      </c>
      <c r="B45" s="46" t="s">
        <v>162</v>
      </c>
      <c r="C45" s="55">
        <v>30</v>
      </c>
      <c r="D45" s="92">
        <v>0</v>
      </c>
      <c r="E45" s="148">
        <f>C45*D45</f>
        <v>0</v>
      </c>
      <c r="F45" s="45" t="s">
        <v>387</v>
      </c>
      <c r="G45" s="227">
        <f>C45*D45</f>
        <v>0</v>
      </c>
      <c r="H45" s="47"/>
    </row>
    <row r="46" spans="1:8" s="137" customFormat="1" ht="14.1" customHeight="1" x14ac:dyDescent="0.3">
      <c r="A46" s="36" t="s">
        <v>395</v>
      </c>
      <c r="B46" s="46" t="s">
        <v>162</v>
      </c>
      <c r="C46" s="55">
        <v>30</v>
      </c>
      <c r="D46" s="92">
        <v>0</v>
      </c>
      <c r="E46" s="148">
        <f>C46*D46</f>
        <v>0</v>
      </c>
      <c r="F46" s="45" t="s">
        <v>387</v>
      </c>
      <c r="G46" s="227">
        <f>C46*D46</f>
        <v>0</v>
      </c>
      <c r="H46" s="47"/>
    </row>
    <row r="47" spans="1:8" s="137" customFormat="1" ht="12.75" customHeight="1" x14ac:dyDescent="0.3">
      <c r="A47" s="182" t="s">
        <v>396</v>
      </c>
      <c r="B47" s="46"/>
      <c r="C47" s="54"/>
      <c r="D47" s="54"/>
      <c r="E47" s="146">
        <f>SUM(E45:E46)</f>
        <v>0</v>
      </c>
      <c r="F47" s="166"/>
      <c r="G47" s="113">
        <f>SUM(G45:G46)</f>
        <v>0</v>
      </c>
      <c r="H47" s="11"/>
    </row>
    <row r="48" spans="1:8" s="137" customFormat="1" ht="14.1" customHeight="1" x14ac:dyDescent="0.3">
      <c r="A48" s="322" t="s">
        <v>397</v>
      </c>
      <c r="B48" s="322"/>
      <c r="C48" s="322"/>
      <c r="D48" s="355"/>
      <c r="E48" s="355"/>
      <c r="F48" s="356"/>
      <c r="G48" s="323"/>
      <c r="H48" s="323"/>
    </row>
    <row r="49" spans="1:8" s="137" customFormat="1" ht="14.1" customHeight="1" x14ac:dyDescent="0.3">
      <c r="A49" s="36" t="s">
        <v>398</v>
      </c>
      <c r="B49" s="46" t="s">
        <v>162</v>
      </c>
      <c r="C49" s="144">
        <v>45</v>
      </c>
      <c r="D49" s="98">
        <v>0</v>
      </c>
      <c r="E49" s="149">
        <f t="shared" ref="E49:E54" si="6">C49*D49</f>
        <v>0</v>
      </c>
      <c r="F49" s="35" t="s">
        <v>399</v>
      </c>
      <c r="G49" s="227">
        <f t="shared" ref="G49:G54" si="7">C49*D49</f>
        <v>0</v>
      </c>
      <c r="H49" s="47"/>
    </row>
    <row r="50" spans="1:8" s="137" customFormat="1" ht="14.1" customHeight="1" x14ac:dyDescent="0.3">
      <c r="A50" s="36" t="s">
        <v>400</v>
      </c>
      <c r="B50" s="46" t="s">
        <v>162</v>
      </c>
      <c r="C50" s="144">
        <v>2</v>
      </c>
      <c r="D50" s="98">
        <v>0</v>
      </c>
      <c r="E50" s="149">
        <f t="shared" si="6"/>
        <v>0</v>
      </c>
      <c r="F50" s="35" t="s">
        <v>399</v>
      </c>
      <c r="G50" s="227">
        <f t="shared" si="7"/>
        <v>0</v>
      </c>
      <c r="H50" s="47"/>
    </row>
    <row r="51" spans="1:8" s="137" customFormat="1" ht="14.1" customHeight="1" x14ac:dyDescent="0.3">
      <c r="A51" s="36" t="s">
        <v>401</v>
      </c>
      <c r="B51" s="46" t="s">
        <v>162</v>
      </c>
      <c r="C51" s="144">
        <v>2</v>
      </c>
      <c r="D51" s="98">
        <v>0</v>
      </c>
      <c r="E51" s="149">
        <f t="shared" si="6"/>
        <v>0</v>
      </c>
      <c r="F51" s="35" t="s">
        <v>399</v>
      </c>
      <c r="G51" s="227">
        <f t="shared" si="7"/>
        <v>0</v>
      </c>
      <c r="H51" s="47"/>
    </row>
    <row r="52" spans="1:8" s="137" customFormat="1" ht="14.1" customHeight="1" x14ac:dyDescent="0.3">
      <c r="A52" s="36" t="s">
        <v>538</v>
      </c>
      <c r="B52" s="46" t="s">
        <v>162</v>
      </c>
      <c r="C52" s="144">
        <v>1</v>
      </c>
      <c r="D52" s="98">
        <v>0</v>
      </c>
      <c r="E52" s="149">
        <f t="shared" si="6"/>
        <v>0</v>
      </c>
      <c r="F52" s="35" t="s">
        <v>356</v>
      </c>
      <c r="G52" s="227">
        <f t="shared" si="7"/>
        <v>0</v>
      </c>
      <c r="H52" s="47"/>
    </row>
    <row r="53" spans="1:8" s="137" customFormat="1" ht="14.1" customHeight="1" x14ac:dyDescent="0.3">
      <c r="A53" s="36" t="s">
        <v>402</v>
      </c>
      <c r="B53" s="46" t="s">
        <v>162</v>
      </c>
      <c r="C53" s="144">
        <v>2</v>
      </c>
      <c r="D53" s="98">
        <v>0</v>
      </c>
      <c r="E53" s="149">
        <f t="shared" si="6"/>
        <v>0</v>
      </c>
      <c r="F53" s="35"/>
      <c r="G53" s="227">
        <f t="shared" si="7"/>
        <v>0</v>
      </c>
      <c r="H53" s="47"/>
    </row>
    <row r="54" spans="1:8" s="137" customFormat="1" ht="14.1" customHeight="1" x14ac:dyDescent="0.3">
      <c r="A54" s="36" t="s">
        <v>539</v>
      </c>
      <c r="B54" s="46" t="s">
        <v>162</v>
      </c>
      <c r="C54" s="144">
        <v>1</v>
      </c>
      <c r="D54" s="98">
        <v>0</v>
      </c>
      <c r="E54" s="149">
        <f t="shared" si="6"/>
        <v>0</v>
      </c>
      <c r="F54" s="35"/>
      <c r="G54" s="227">
        <f t="shared" si="7"/>
        <v>0</v>
      </c>
      <c r="H54" s="47"/>
    </row>
    <row r="55" spans="1:8" s="137" customFormat="1" ht="14.1" customHeight="1" x14ac:dyDescent="0.3">
      <c r="A55" s="36"/>
      <c r="B55" s="46"/>
      <c r="C55" s="54"/>
      <c r="D55" s="54"/>
      <c r="E55" s="146">
        <f>SUM(E49:E54)</f>
        <v>0</v>
      </c>
      <c r="F55" s="166"/>
      <c r="G55" s="113">
        <f>SUM(G49:G54)</f>
        <v>0</v>
      </c>
      <c r="H55" s="11"/>
    </row>
    <row r="56" spans="1:8" s="137" customFormat="1" ht="14.1" customHeight="1" x14ac:dyDescent="0.3">
      <c r="A56" s="322" t="s">
        <v>403</v>
      </c>
      <c r="B56" s="322"/>
      <c r="C56" s="322"/>
      <c r="D56" s="355"/>
      <c r="E56" s="355"/>
      <c r="F56" s="356"/>
      <c r="G56" s="323"/>
      <c r="H56" s="323"/>
    </row>
    <row r="57" spans="1:8" ht="16.5" x14ac:dyDescent="0.3">
      <c r="A57" s="36" t="s">
        <v>404</v>
      </c>
      <c r="B57" s="46" t="s">
        <v>162</v>
      </c>
      <c r="C57" s="55">
        <v>2</v>
      </c>
      <c r="D57" s="92">
        <v>0</v>
      </c>
      <c r="E57" s="148">
        <f>C57*D57</f>
        <v>0</v>
      </c>
      <c r="F57" s="53" t="s">
        <v>399</v>
      </c>
      <c r="G57" s="227">
        <f>C57*D57</f>
        <v>0</v>
      </c>
      <c r="H57" s="229"/>
    </row>
    <row r="58" spans="1:8" ht="16.5" x14ac:dyDescent="0.3">
      <c r="A58" s="36" t="s">
        <v>405</v>
      </c>
      <c r="B58" s="46" t="s">
        <v>162</v>
      </c>
      <c r="C58" s="55">
        <v>60</v>
      </c>
      <c r="D58" s="92">
        <v>0</v>
      </c>
      <c r="E58" s="148">
        <f t="shared" ref="E58:E65" si="8">C58*D58</f>
        <v>0</v>
      </c>
      <c r="F58" s="53" t="s">
        <v>399</v>
      </c>
      <c r="G58" s="227">
        <f t="shared" ref="G58:G65" si="9">C58*D58</f>
        <v>0</v>
      </c>
      <c r="H58" s="229"/>
    </row>
    <row r="59" spans="1:8" ht="16.5" x14ac:dyDescent="0.3">
      <c r="A59" s="36" t="s">
        <v>406</v>
      </c>
      <c r="B59" s="46" t="s">
        <v>162</v>
      </c>
      <c r="C59" s="55">
        <v>2</v>
      </c>
      <c r="D59" s="92">
        <v>0</v>
      </c>
      <c r="E59" s="148">
        <f t="shared" si="8"/>
        <v>0</v>
      </c>
      <c r="F59" s="53" t="s">
        <v>399</v>
      </c>
      <c r="G59" s="227">
        <f t="shared" si="9"/>
        <v>0</v>
      </c>
      <c r="H59" s="229"/>
    </row>
    <row r="60" spans="1:8" ht="16.5" x14ac:dyDescent="0.3">
      <c r="A60" s="36" t="s">
        <v>407</v>
      </c>
      <c r="B60" s="46" t="s">
        <v>162</v>
      </c>
      <c r="C60" s="55">
        <v>2</v>
      </c>
      <c r="D60" s="92">
        <v>0</v>
      </c>
      <c r="E60" s="148">
        <f t="shared" si="8"/>
        <v>0</v>
      </c>
      <c r="F60" s="53" t="s">
        <v>399</v>
      </c>
      <c r="G60" s="227">
        <f t="shared" si="9"/>
        <v>0</v>
      </c>
      <c r="H60" s="229"/>
    </row>
    <row r="61" spans="1:8" ht="16.5" x14ac:dyDescent="0.3">
      <c r="A61" s="36" t="s">
        <v>408</v>
      </c>
      <c r="B61" s="46" t="s">
        <v>162</v>
      </c>
      <c r="C61" s="55">
        <v>2</v>
      </c>
      <c r="D61" s="92">
        <v>0</v>
      </c>
      <c r="E61" s="148">
        <f t="shared" si="8"/>
        <v>0</v>
      </c>
      <c r="F61" s="53" t="s">
        <v>399</v>
      </c>
      <c r="G61" s="227">
        <f t="shared" si="9"/>
        <v>0</v>
      </c>
      <c r="H61" s="229"/>
    </row>
    <row r="62" spans="1:8" ht="15" customHeight="1" x14ac:dyDescent="0.3">
      <c r="A62" s="36" t="s">
        <v>409</v>
      </c>
      <c r="B62" s="46" t="s">
        <v>162</v>
      </c>
      <c r="C62" s="55">
        <v>2</v>
      </c>
      <c r="D62" s="92">
        <v>0</v>
      </c>
      <c r="E62" s="148">
        <f t="shared" si="8"/>
        <v>0</v>
      </c>
      <c r="F62" s="53" t="s">
        <v>399</v>
      </c>
      <c r="G62" s="227">
        <f t="shared" si="9"/>
        <v>0</v>
      </c>
      <c r="H62" s="229"/>
    </row>
    <row r="63" spans="1:8" ht="15" customHeight="1" x14ac:dyDescent="0.3">
      <c r="A63" s="36" t="s">
        <v>540</v>
      </c>
      <c r="B63" s="46" t="s">
        <v>162</v>
      </c>
      <c r="C63" s="55">
        <v>1</v>
      </c>
      <c r="D63" s="92">
        <v>0</v>
      </c>
      <c r="E63" s="148">
        <f t="shared" si="8"/>
        <v>0</v>
      </c>
      <c r="F63" s="53"/>
      <c r="G63" s="227">
        <f t="shared" si="9"/>
        <v>0</v>
      </c>
      <c r="H63" s="229"/>
    </row>
    <row r="64" spans="1:8" ht="15" customHeight="1" x14ac:dyDescent="0.3">
      <c r="A64" s="36" t="s">
        <v>410</v>
      </c>
      <c r="B64" s="46" t="s">
        <v>162</v>
      </c>
      <c r="C64" s="55">
        <v>2</v>
      </c>
      <c r="D64" s="92">
        <v>0</v>
      </c>
      <c r="E64" s="148">
        <f t="shared" si="8"/>
        <v>0</v>
      </c>
      <c r="F64" s="53" t="s">
        <v>356</v>
      </c>
      <c r="G64" s="227">
        <f t="shared" si="9"/>
        <v>0</v>
      </c>
      <c r="H64" s="229"/>
    </row>
    <row r="65" spans="1:8" ht="15" customHeight="1" x14ac:dyDescent="0.3">
      <c r="A65" s="36" t="s">
        <v>541</v>
      </c>
      <c r="B65" s="46" t="s">
        <v>162</v>
      </c>
      <c r="C65" s="55">
        <v>1</v>
      </c>
      <c r="D65" s="92">
        <v>0</v>
      </c>
      <c r="E65" s="148">
        <f t="shared" si="8"/>
        <v>0</v>
      </c>
      <c r="F65" s="53"/>
      <c r="G65" s="227">
        <f t="shared" si="9"/>
        <v>0</v>
      </c>
      <c r="H65" s="229"/>
    </row>
    <row r="66" spans="1:8" ht="15" x14ac:dyDescent="0.3">
      <c r="A66" s="36"/>
      <c r="B66" s="46"/>
      <c r="C66" s="55"/>
      <c r="D66" s="46"/>
      <c r="E66" s="146">
        <f>SUM(E57:E65)</f>
        <v>0</v>
      </c>
      <c r="F66" s="184"/>
      <c r="G66" s="113">
        <f>SUM(G57:G65)</f>
        <v>0</v>
      </c>
      <c r="H66" s="150"/>
    </row>
    <row r="67" spans="1:8" ht="16.5" x14ac:dyDescent="0.3">
      <c r="A67" s="322" t="s">
        <v>570</v>
      </c>
      <c r="B67" s="322"/>
      <c r="C67" s="322"/>
      <c r="D67" s="355"/>
      <c r="E67" s="355"/>
      <c r="F67" s="356"/>
      <c r="G67" s="323"/>
      <c r="H67" s="323"/>
    </row>
    <row r="68" spans="1:8" ht="16.5" x14ac:dyDescent="0.3">
      <c r="A68" s="36" t="s">
        <v>571</v>
      </c>
      <c r="B68" s="46" t="s">
        <v>162</v>
      </c>
      <c r="C68" s="55">
        <v>10</v>
      </c>
      <c r="D68" s="156">
        <v>0</v>
      </c>
      <c r="E68" s="148">
        <f>C68*D68</f>
        <v>0</v>
      </c>
      <c r="F68" s="53" t="s">
        <v>411</v>
      </c>
      <c r="G68" s="227">
        <f>C68*D68</f>
        <v>0</v>
      </c>
      <c r="H68" s="229"/>
    </row>
    <row r="69" spans="1:8" ht="16.5" x14ac:dyDescent="0.3">
      <c r="A69" s="36" t="s">
        <v>572</v>
      </c>
      <c r="B69" s="46" t="s">
        <v>162</v>
      </c>
      <c r="C69" s="55">
        <v>130</v>
      </c>
      <c r="D69" s="156">
        <v>0</v>
      </c>
      <c r="E69" s="148">
        <f t="shared" ref="E69:E79" si="10">C69*D69</f>
        <v>0</v>
      </c>
      <c r="F69" s="53" t="s">
        <v>411</v>
      </c>
      <c r="G69" s="227">
        <f t="shared" ref="G69:G79" si="11">C69*D69</f>
        <v>0</v>
      </c>
      <c r="H69" s="229"/>
    </row>
    <row r="70" spans="1:8" ht="16.5" x14ac:dyDescent="0.3">
      <c r="A70" s="36" t="s">
        <v>573</v>
      </c>
      <c r="B70" s="46" t="s">
        <v>162</v>
      </c>
      <c r="C70" s="55">
        <v>10</v>
      </c>
      <c r="D70" s="156">
        <v>0</v>
      </c>
      <c r="E70" s="148">
        <f t="shared" si="10"/>
        <v>0</v>
      </c>
      <c r="F70" s="53" t="s">
        <v>411</v>
      </c>
      <c r="G70" s="227">
        <f t="shared" si="11"/>
        <v>0</v>
      </c>
      <c r="H70" s="229"/>
    </row>
    <row r="71" spans="1:8" ht="16.5" x14ac:dyDescent="0.3">
      <c r="A71" s="36" t="s">
        <v>574</v>
      </c>
      <c r="B71" s="46" t="s">
        <v>162</v>
      </c>
      <c r="C71" s="55">
        <v>10</v>
      </c>
      <c r="D71" s="156">
        <v>0</v>
      </c>
      <c r="E71" s="148">
        <f t="shared" si="10"/>
        <v>0</v>
      </c>
      <c r="F71" s="53" t="s">
        <v>411</v>
      </c>
      <c r="G71" s="227">
        <f t="shared" si="11"/>
        <v>0</v>
      </c>
      <c r="H71" s="229"/>
    </row>
    <row r="72" spans="1:8" ht="16.5" x14ac:dyDescent="0.3">
      <c r="A72" s="36" t="s">
        <v>575</v>
      </c>
      <c r="B72" s="46" t="s">
        <v>162</v>
      </c>
      <c r="C72" s="55">
        <v>10</v>
      </c>
      <c r="D72" s="156">
        <v>0</v>
      </c>
      <c r="E72" s="148">
        <f t="shared" si="10"/>
        <v>0</v>
      </c>
      <c r="F72" s="53" t="s">
        <v>411</v>
      </c>
      <c r="G72" s="227">
        <f t="shared" si="11"/>
        <v>0</v>
      </c>
      <c r="H72" s="229"/>
    </row>
    <row r="73" spans="1:8" ht="16.5" x14ac:dyDescent="0.3">
      <c r="A73" s="36" t="s">
        <v>576</v>
      </c>
      <c r="B73" s="46" t="s">
        <v>162</v>
      </c>
      <c r="C73" s="55">
        <v>2</v>
      </c>
      <c r="D73" s="156">
        <v>0</v>
      </c>
      <c r="E73" s="148">
        <f t="shared" si="10"/>
        <v>0</v>
      </c>
      <c r="F73" s="53" t="s">
        <v>411</v>
      </c>
      <c r="G73" s="227">
        <f t="shared" si="11"/>
        <v>0</v>
      </c>
      <c r="H73" s="229"/>
    </row>
    <row r="74" spans="1:8" ht="16.5" x14ac:dyDescent="0.3">
      <c r="A74" s="36" t="s">
        <v>412</v>
      </c>
      <c r="B74" s="46" t="s">
        <v>162</v>
      </c>
      <c r="C74" s="55">
        <v>10</v>
      </c>
      <c r="D74" s="156">
        <v>0</v>
      </c>
      <c r="E74" s="148">
        <f t="shared" si="10"/>
        <v>0</v>
      </c>
      <c r="F74" s="53" t="s">
        <v>411</v>
      </c>
      <c r="G74" s="227">
        <f t="shared" si="11"/>
        <v>0</v>
      </c>
      <c r="H74" s="229"/>
    </row>
    <row r="75" spans="1:8" ht="16.5" x14ac:dyDescent="0.3">
      <c r="A75" s="36" t="s">
        <v>413</v>
      </c>
      <c r="B75" s="46" t="s">
        <v>162</v>
      </c>
      <c r="C75" s="55">
        <v>40</v>
      </c>
      <c r="D75" s="156">
        <v>0</v>
      </c>
      <c r="E75" s="148">
        <f t="shared" si="10"/>
        <v>0</v>
      </c>
      <c r="F75" s="53" t="s">
        <v>411</v>
      </c>
      <c r="G75" s="227">
        <f t="shared" si="11"/>
        <v>0</v>
      </c>
      <c r="H75" s="229"/>
    </row>
    <row r="76" spans="1:8" ht="16.5" x14ac:dyDescent="0.3">
      <c r="A76" s="36" t="s">
        <v>414</v>
      </c>
      <c r="B76" s="46" t="s">
        <v>162</v>
      </c>
      <c r="C76" s="55">
        <v>10</v>
      </c>
      <c r="D76" s="156">
        <v>0</v>
      </c>
      <c r="E76" s="148">
        <f t="shared" si="10"/>
        <v>0</v>
      </c>
      <c r="F76" s="53" t="s">
        <v>411</v>
      </c>
      <c r="G76" s="227">
        <f t="shared" si="11"/>
        <v>0</v>
      </c>
      <c r="H76" s="229"/>
    </row>
    <row r="77" spans="1:8" ht="16.5" x14ac:dyDescent="0.3">
      <c r="A77" s="36" t="s">
        <v>415</v>
      </c>
      <c r="B77" s="46" t="s">
        <v>162</v>
      </c>
      <c r="C77" s="55">
        <v>2</v>
      </c>
      <c r="D77" s="156">
        <v>0</v>
      </c>
      <c r="E77" s="148">
        <f t="shared" si="10"/>
        <v>0</v>
      </c>
      <c r="F77" s="53" t="s">
        <v>411</v>
      </c>
      <c r="G77" s="227">
        <f t="shared" si="11"/>
        <v>0</v>
      </c>
      <c r="H77" s="229"/>
    </row>
    <row r="78" spans="1:8" ht="16.5" x14ac:dyDescent="0.3">
      <c r="A78" s="36" t="s">
        <v>416</v>
      </c>
      <c r="B78" s="46" t="s">
        <v>162</v>
      </c>
      <c r="C78" s="55">
        <v>10</v>
      </c>
      <c r="D78" s="156">
        <v>0</v>
      </c>
      <c r="E78" s="148">
        <f t="shared" si="10"/>
        <v>0</v>
      </c>
      <c r="F78" s="53" t="s">
        <v>411</v>
      </c>
      <c r="G78" s="227">
        <f t="shared" si="11"/>
        <v>0</v>
      </c>
      <c r="H78" s="229"/>
    </row>
    <row r="79" spans="1:8" ht="16.5" x14ac:dyDescent="0.3">
      <c r="A79" s="36" t="s">
        <v>417</v>
      </c>
      <c r="B79" s="46" t="s">
        <v>162</v>
      </c>
      <c r="C79" s="55">
        <v>10</v>
      </c>
      <c r="D79" s="156">
        <v>0</v>
      </c>
      <c r="E79" s="148">
        <f t="shared" si="10"/>
        <v>0</v>
      </c>
      <c r="F79" s="53" t="s">
        <v>411</v>
      </c>
      <c r="G79" s="227">
        <f t="shared" si="11"/>
        <v>0</v>
      </c>
      <c r="H79" s="229"/>
    </row>
    <row r="80" spans="1:8" ht="16.5" x14ac:dyDescent="0.3">
      <c r="A80" s="36"/>
      <c r="B80" s="46"/>
      <c r="C80" s="55"/>
      <c r="D80" s="185"/>
      <c r="E80" s="146">
        <f>SUM(E68:E79)</f>
        <v>0</v>
      </c>
      <c r="F80" s="166"/>
      <c r="G80" s="113">
        <f>SUM(G68:G79)</f>
        <v>0</v>
      </c>
      <c r="H80" s="229"/>
    </row>
    <row r="81" spans="1:8" ht="15" x14ac:dyDescent="0.3">
      <c r="A81" s="322" t="s">
        <v>340</v>
      </c>
      <c r="B81" s="322"/>
      <c r="C81" s="322"/>
      <c r="D81" s="322"/>
      <c r="E81" s="322"/>
      <c r="F81" s="322"/>
      <c r="G81" s="323"/>
      <c r="H81" s="323"/>
    </row>
    <row r="82" spans="1:8" ht="15" x14ac:dyDescent="0.3">
      <c r="A82" s="11" t="s">
        <v>719</v>
      </c>
      <c r="B82" s="134" t="s">
        <v>162</v>
      </c>
      <c r="C82" s="158">
        <v>1</v>
      </c>
      <c r="D82" s="159">
        <v>0</v>
      </c>
      <c r="E82" s="115"/>
      <c r="G82" s="227">
        <f>C82*D82</f>
        <v>0</v>
      </c>
      <c r="H82" s="228"/>
    </row>
    <row r="83" spans="1:8" ht="15" x14ac:dyDescent="0.3">
      <c r="A83" s="11" t="s">
        <v>562</v>
      </c>
      <c r="B83" s="134" t="s">
        <v>162</v>
      </c>
      <c r="C83" s="158">
        <v>1</v>
      </c>
      <c r="D83" s="159">
        <v>0</v>
      </c>
      <c r="E83" s="160"/>
      <c r="F83" s="161"/>
      <c r="G83" s="227">
        <f t="shared" ref="G83:G84" si="12">C83*D83</f>
        <v>0</v>
      </c>
      <c r="H83" s="228"/>
    </row>
    <row r="84" spans="1:8" ht="15" x14ac:dyDescent="0.3">
      <c r="A84" s="11" t="s">
        <v>341</v>
      </c>
      <c r="B84" s="134" t="s">
        <v>162</v>
      </c>
      <c r="C84" s="158">
        <v>2</v>
      </c>
      <c r="D84" s="159">
        <v>0</v>
      </c>
      <c r="E84" s="160">
        <f>C84*D84</f>
        <v>0</v>
      </c>
      <c r="F84" s="161" t="s">
        <v>342</v>
      </c>
      <c r="G84" s="227">
        <f t="shared" si="12"/>
        <v>0</v>
      </c>
      <c r="H84" s="47"/>
    </row>
    <row r="85" spans="1:8" ht="16.5" x14ac:dyDescent="0.3">
      <c r="A85" s="321"/>
      <c r="B85" s="321"/>
      <c r="C85" s="321"/>
      <c r="D85" s="321"/>
      <c r="E85" s="146">
        <f>SUM(E84:E84)</f>
        <v>0</v>
      </c>
      <c r="F85" s="157"/>
      <c r="G85" s="113">
        <f>SUM(G82:G84)</f>
        <v>0</v>
      </c>
      <c r="H85" s="150"/>
    </row>
    <row r="86" spans="1:8" ht="15" x14ac:dyDescent="0.3">
      <c r="A86" s="322" t="s">
        <v>343</v>
      </c>
      <c r="B86" s="322"/>
      <c r="C86" s="322"/>
      <c r="D86" s="322"/>
      <c r="E86" s="322"/>
      <c r="F86" s="322"/>
      <c r="G86" s="323"/>
      <c r="H86" s="323"/>
    </row>
    <row r="87" spans="1:8" ht="15" x14ac:dyDescent="0.3">
      <c r="A87" s="36" t="s">
        <v>344</v>
      </c>
      <c r="B87" s="46" t="s">
        <v>162</v>
      </c>
      <c r="C87" s="144">
        <v>2</v>
      </c>
      <c r="D87" s="162">
        <v>0</v>
      </c>
      <c r="E87" s="149">
        <f>C87*D87</f>
        <v>0</v>
      </c>
      <c r="F87" s="163" t="s">
        <v>345</v>
      </c>
      <c r="G87" s="227">
        <f>C87*D87</f>
        <v>0</v>
      </c>
      <c r="H87" s="229"/>
    </row>
    <row r="88" spans="1:8" ht="15" x14ac:dyDescent="0.3">
      <c r="A88" s="36" t="s">
        <v>563</v>
      </c>
      <c r="B88" s="46" t="s">
        <v>162</v>
      </c>
      <c r="C88" s="144">
        <v>1</v>
      </c>
      <c r="D88" s="162">
        <v>0</v>
      </c>
      <c r="E88" s="149"/>
      <c r="F88" s="163"/>
      <c r="G88" s="227">
        <f t="shared" ref="G88:G89" si="13">C88*D88</f>
        <v>0</v>
      </c>
      <c r="H88" s="229"/>
    </row>
    <row r="89" spans="1:8" ht="15" x14ac:dyDescent="0.3">
      <c r="A89" s="239" t="s">
        <v>620</v>
      </c>
      <c r="B89" s="155" t="s">
        <v>162</v>
      </c>
      <c r="C89" s="240">
        <v>3</v>
      </c>
      <c r="D89" s="191">
        <v>0</v>
      </c>
      <c r="E89" s="190">
        <f>C89*D89</f>
        <v>0</v>
      </c>
      <c r="F89" s="241" t="s">
        <v>345</v>
      </c>
      <c r="G89" s="227">
        <f t="shared" si="13"/>
        <v>0</v>
      </c>
      <c r="H89" s="242"/>
    </row>
    <row r="90" spans="1:8" ht="15" x14ac:dyDescent="0.3">
      <c r="A90" s="11"/>
      <c r="B90" s="134"/>
      <c r="C90" s="11"/>
      <c r="D90" s="11"/>
      <c r="E90" s="113">
        <f>SUM(E87:E89)</f>
        <v>0</v>
      </c>
      <c r="F90" s="147"/>
      <c r="G90" s="113">
        <f>SUM(G87:G89)</f>
        <v>0</v>
      </c>
      <c r="H90" s="150"/>
    </row>
    <row r="91" spans="1:8" ht="15" x14ac:dyDescent="0.3">
      <c r="A91" s="322" t="s">
        <v>346</v>
      </c>
      <c r="B91" s="322"/>
      <c r="C91" s="322"/>
      <c r="D91" s="322"/>
      <c r="E91" s="322"/>
      <c r="F91" s="322"/>
      <c r="G91" s="323"/>
      <c r="H91" s="323"/>
    </row>
    <row r="92" spans="1:8" ht="15" x14ac:dyDescent="0.3">
      <c r="A92" s="36" t="s">
        <v>347</v>
      </c>
      <c r="B92" s="46" t="s">
        <v>162</v>
      </c>
      <c r="C92" s="144">
        <v>2</v>
      </c>
      <c r="D92" s="92">
        <v>0</v>
      </c>
      <c r="E92" s="148">
        <f>C92*D92</f>
        <v>0</v>
      </c>
      <c r="F92" s="163" t="s">
        <v>348</v>
      </c>
      <c r="G92" s="227">
        <f>C92*D92</f>
        <v>0</v>
      </c>
      <c r="H92" s="229"/>
    </row>
    <row r="93" spans="1:8" ht="15" x14ac:dyDescent="0.3">
      <c r="A93" s="36" t="s">
        <v>349</v>
      </c>
      <c r="B93" s="46" t="s">
        <v>162</v>
      </c>
      <c r="C93" s="144">
        <v>2</v>
      </c>
      <c r="D93" s="92">
        <v>0</v>
      </c>
      <c r="E93" s="148">
        <f>C93*D93</f>
        <v>0</v>
      </c>
      <c r="F93" s="163" t="s">
        <v>348</v>
      </c>
      <c r="G93" s="227">
        <f t="shared" ref="G93:G94" si="14">C93*D93</f>
        <v>0</v>
      </c>
      <c r="H93" s="229"/>
    </row>
    <row r="94" spans="1:8" ht="15" x14ac:dyDescent="0.3">
      <c r="A94" s="36" t="s">
        <v>350</v>
      </c>
      <c r="B94" s="46" t="s">
        <v>162</v>
      </c>
      <c r="C94" s="144">
        <v>2</v>
      </c>
      <c r="D94" s="92">
        <v>0</v>
      </c>
      <c r="E94" s="148">
        <f>C94*D94</f>
        <v>0</v>
      </c>
      <c r="F94" s="163" t="s">
        <v>348</v>
      </c>
      <c r="G94" s="227">
        <f t="shared" si="14"/>
        <v>0</v>
      </c>
      <c r="H94" s="229"/>
    </row>
    <row r="95" spans="1:8" ht="15" x14ac:dyDescent="0.3">
      <c r="A95" s="11"/>
      <c r="B95" s="134"/>
      <c r="C95" s="11"/>
      <c r="D95" s="11"/>
      <c r="E95" s="146">
        <f>SUM(E92:E94)</f>
        <v>0</v>
      </c>
      <c r="F95" s="40"/>
      <c r="G95" s="113">
        <f>SUM(G92:G94)</f>
        <v>0</v>
      </c>
      <c r="H95" s="150"/>
    </row>
    <row r="96" spans="1:8" ht="15" x14ac:dyDescent="0.3">
      <c r="A96" s="322" t="s">
        <v>383</v>
      </c>
      <c r="B96" s="322"/>
      <c r="C96" s="322"/>
      <c r="D96" s="322"/>
      <c r="E96" s="322"/>
      <c r="F96" s="322"/>
      <c r="G96" s="323"/>
      <c r="H96" s="323"/>
    </row>
    <row r="97" spans="1:8" ht="15" x14ac:dyDescent="0.3">
      <c r="A97" s="36" t="s">
        <v>699</v>
      </c>
      <c r="B97" s="46" t="s">
        <v>162</v>
      </c>
      <c r="C97" s="144">
        <v>1</v>
      </c>
      <c r="D97" s="92">
        <v>0</v>
      </c>
      <c r="E97" s="146"/>
      <c r="F97" s="40"/>
      <c r="G97" s="253">
        <f>C97*D97</f>
        <v>0</v>
      </c>
      <c r="H97" s="150"/>
    </row>
    <row r="98" spans="1:8" ht="15" x14ac:dyDescent="0.3">
      <c r="A98" s="11" t="s">
        <v>700</v>
      </c>
      <c r="B98" s="46" t="s">
        <v>162</v>
      </c>
      <c r="C98" s="144">
        <v>1</v>
      </c>
      <c r="D98" s="92">
        <v>0</v>
      </c>
      <c r="E98" s="146"/>
      <c r="F98" s="40"/>
      <c r="G98" s="253">
        <f>C98*D98</f>
        <v>0</v>
      </c>
      <c r="H98" s="150"/>
    </row>
    <row r="99" spans="1:8" ht="15" x14ac:dyDescent="0.3">
      <c r="A99" s="11"/>
      <c r="B99" s="134"/>
      <c r="C99" s="11"/>
      <c r="D99" s="11"/>
      <c r="E99" s="146"/>
      <c r="F99" s="40"/>
      <c r="G99" s="113">
        <f>SUM(G97:G98)</f>
        <v>0</v>
      </c>
      <c r="H99" s="150"/>
    </row>
    <row r="100" spans="1:8" ht="16.5" x14ac:dyDescent="0.3">
      <c r="A100" s="357" t="s">
        <v>418</v>
      </c>
      <c r="B100" s="357"/>
      <c r="C100" s="357"/>
      <c r="D100" s="357"/>
      <c r="E100" s="114">
        <f>+E15+E37+E43+E47+E55+E66+E80</f>
        <v>0</v>
      </c>
      <c r="F100" s="157"/>
      <c r="G100" s="215">
        <f>SUM(G99+G95+G90+G85+G80+G66+G55+G47+G43+G37+G20+G15)</f>
        <v>0</v>
      </c>
      <c r="H100" s="150"/>
    </row>
    <row r="102" spans="1:8" ht="15" x14ac:dyDescent="0.3">
      <c r="A102" s="170" t="s">
        <v>419</v>
      </c>
      <c r="E102" s="115"/>
    </row>
    <row r="103" spans="1:8" ht="15" x14ac:dyDescent="0.3">
      <c r="A103" s="170"/>
      <c r="E103" s="115"/>
    </row>
    <row r="104" spans="1:8" ht="60" customHeight="1" x14ac:dyDescent="0.2">
      <c r="A104" s="350" t="s">
        <v>763</v>
      </c>
      <c r="B104" s="350"/>
      <c r="C104" s="350"/>
      <c r="D104" s="350"/>
      <c r="E104" s="350"/>
      <c r="F104" s="350"/>
    </row>
    <row r="105" spans="1:8" ht="105" customHeight="1" x14ac:dyDescent="0.2">
      <c r="A105" s="350" t="s">
        <v>775</v>
      </c>
      <c r="B105" s="350"/>
      <c r="C105" s="350"/>
      <c r="D105" s="350"/>
      <c r="E105" s="275"/>
      <c r="F105" s="275"/>
    </row>
    <row r="106" spans="1:8" ht="45" customHeight="1" x14ac:dyDescent="0.2">
      <c r="A106" s="350" t="s">
        <v>720</v>
      </c>
      <c r="B106" s="350"/>
      <c r="C106" s="350"/>
      <c r="D106" s="350"/>
      <c r="E106" s="350"/>
      <c r="F106" s="350"/>
    </row>
    <row r="107" spans="1:8" ht="15" customHeight="1" x14ac:dyDescent="0.2">
      <c r="A107" s="350" t="s">
        <v>765</v>
      </c>
      <c r="B107" s="350"/>
      <c r="C107" s="350"/>
      <c r="D107" s="350"/>
      <c r="E107" s="350"/>
      <c r="F107" s="350"/>
    </row>
    <row r="108" spans="1:8" ht="30" customHeight="1" x14ac:dyDescent="0.2">
      <c r="A108" s="350" t="s">
        <v>764</v>
      </c>
      <c r="B108" s="350"/>
      <c r="C108" s="350"/>
      <c r="D108" s="350"/>
      <c r="E108" s="350"/>
      <c r="F108" s="350"/>
    </row>
    <row r="109" spans="1:8" ht="15" customHeight="1" x14ac:dyDescent="0.2">
      <c r="A109" s="350" t="s">
        <v>420</v>
      </c>
      <c r="B109" s="350"/>
      <c r="C109" s="350"/>
      <c r="D109" s="350"/>
      <c r="E109" s="350"/>
      <c r="F109" s="350"/>
    </row>
    <row r="110" spans="1:8" ht="15" customHeight="1" x14ac:dyDescent="0.2">
      <c r="A110" s="350" t="s">
        <v>421</v>
      </c>
      <c r="B110" s="350"/>
      <c r="C110" s="350"/>
      <c r="D110" s="350"/>
      <c r="E110" s="350"/>
      <c r="F110" s="350"/>
    </row>
    <row r="111" spans="1:8" ht="17.25" customHeight="1" x14ac:dyDescent="0.2">
      <c r="A111" s="350" t="s">
        <v>422</v>
      </c>
      <c r="B111" s="350"/>
      <c r="C111" s="350"/>
      <c r="D111" s="350"/>
      <c r="E111" s="350"/>
      <c r="F111" s="350"/>
    </row>
    <row r="112" spans="1:8" ht="15" customHeight="1" x14ac:dyDescent="0.2">
      <c r="A112" s="350" t="s">
        <v>728</v>
      </c>
      <c r="B112" s="350"/>
      <c r="C112" s="350"/>
      <c r="D112" s="350"/>
      <c r="E112" s="350"/>
      <c r="F112" s="350"/>
    </row>
    <row r="113" spans="1:6" ht="18.75" customHeight="1" x14ac:dyDescent="0.2">
      <c r="A113" s="350" t="s">
        <v>423</v>
      </c>
      <c r="B113" s="350"/>
      <c r="C113" s="350"/>
      <c r="D113" s="350"/>
      <c r="E113" s="350"/>
      <c r="F113" s="350"/>
    </row>
    <row r="114" spans="1:6" ht="18.75" customHeight="1" x14ac:dyDescent="0.2">
      <c r="A114" s="350" t="s">
        <v>766</v>
      </c>
      <c r="B114" s="350"/>
      <c r="C114" s="350"/>
      <c r="D114" s="350"/>
    </row>
    <row r="115" spans="1:6" ht="33" customHeight="1" x14ac:dyDescent="0.2">
      <c r="A115" s="350" t="s">
        <v>582</v>
      </c>
      <c r="B115" s="350"/>
      <c r="C115" s="350"/>
      <c r="D115" s="350"/>
    </row>
    <row r="116" spans="1:6" ht="90" customHeight="1" x14ac:dyDescent="0.2">
      <c r="A116" s="350" t="s">
        <v>767</v>
      </c>
      <c r="B116" s="350"/>
      <c r="C116" s="350"/>
      <c r="D116" s="350"/>
    </row>
    <row r="117" spans="1:6" ht="15" customHeight="1" x14ac:dyDescent="0.2">
      <c r="A117" s="350" t="s">
        <v>729</v>
      </c>
      <c r="B117" s="350"/>
      <c r="C117" s="350"/>
      <c r="D117" s="350"/>
    </row>
    <row r="118" spans="1:6" s="219" customFormat="1" ht="30" customHeight="1" x14ac:dyDescent="0.2">
      <c r="A118" s="350" t="s">
        <v>577</v>
      </c>
      <c r="B118" s="350"/>
      <c r="C118" s="350"/>
      <c r="D118" s="350"/>
      <c r="E118" s="220"/>
    </row>
    <row r="119" spans="1:6" s="219" customFormat="1" ht="45" customHeight="1" x14ac:dyDescent="0.2">
      <c r="A119" s="350" t="s">
        <v>800</v>
      </c>
      <c r="B119" s="350"/>
      <c r="C119" s="350"/>
      <c r="D119" s="350"/>
      <c r="E119" s="220"/>
    </row>
    <row r="120" spans="1:6" s="219" customFormat="1" ht="15" customHeight="1" x14ac:dyDescent="0.2">
      <c r="A120" s="350" t="s">
        <v>727</v>
      </c>
      <c r="B120" s="350"/>
      <c r="C120" s="350"/>
      <c r="D120" s="350"/>
      <c r="E120" s="220"/>
    </row>
    <row r="121" spans="1:6" s="219" customFormat="1" ht="75" customHeight="1" x14ac:dyDescent="0.2">
      <c r="A121" s="350" t="s">
        <v>768</v>
      </c>
      <c r="B121" s="350"/>
      <c r="C121" s="350"/>
      <c r="D121" s="350"/>
      <c r="E121" s="220"/>
    </row>
    <row r="122" spans="1:6" s="219" customFormat="1" ht="30" customHeight="1" x14ac:dyDescent="0.2">
      <c r="A122" s="350" t="s">
        <v>721</v>
      </c>
      <c r="B122" s="350"/>
      <c r="C122" s="350"/>
      <c r="D122" s="350"/>
      <c r="E122" s="220"/>
    </row>
    <row r="123" spans="1:6" s="219" customFormat="1" ht="15" x14ac:dyDescent="0.2">
      <c r="A123" s="254" t="s">
        <v>760</v>
      </c>
      <c r="B123" s="255" t="s">
        <v>202</v>
      </c>
      <c r="C123" s="256" t="s">
        <v>722</v>
      </c>
      <c r="D123" s="351"/>
      <c r="E123" s="220"/>
    </row>
    <row r="124" spans="1:6" s="219" customFormat="1" ht="15" x14ac:dyDescent="0.2">
      <c r="A124" s="352"/>
      <c r="B124" s="255" t="s">
        <v>203</v>
      </c>
      <c r="C124" s="256" t="s">
        <v>723</v>
      </c>
      <c r="D124" s="351"/>
      <c r="E124" s="220"/>
    </row>
    <row r="125" spans="1:6" s="219" customFormat="1" ht="15" x14ac:dyDescent="0.2">
      <c r="A125" s="353"/>
      <c r="B125" s="255" t="s">
        <v>204</v>
      </c>
      <c r="C125" s="256" t="s">
        <v>724</v>
      </c>
      <c r="D125" s="351"/>
      <c r="E125" s="220"/>
    </row>
    <row r="126" spans="1:6" s="219" customFormat="1" ht="15" x14ac:dyDescent="0.2">
      <c r="A126" s="353"/>
      <c r="B126" s="255" t="s">
        <v>195</v>
      </c>
      <c r="C126" s="256" t="s">
        <v>725</v>
      </c>
      <c r="D126" s="351"/>
      <c r="E126" s="220"/>
    </row>
    <row r="127" spans="1:6" s="219" customFormat="1" ht="15" x14ac:dyDescent="0.2">
      <c r="A127" s="354"/>
      <c r="B127" s="255" t="s">
        <v>196</v>
      </c>
      <c r="C127" s="256" t="s">
        <v>726</v>
      </c>
      <c r="D127" s="351"/>
      <c r="E127" s="220"/>
    </row>
    <row r="128" spans="1:6" s="219" customFormat="1" ht="15" customHeight="1" x14ac:dyDescent="0.3">
      <c r="A128" s="116" t="s">
        <v>154</v>
      </c>
      <c r="B128" s="116"/>
      <c r="C128" s="116"/>
      <c r="D128" s="116" t="s">
        <v>155</v>
      </c>
      <c r="E128" s="220"/>
    </row>
    <row r="129" spans="1:5" s="219" customFormat="1" ht="15" customHeight="1" x14ac:dyDescent="0.3">
      <c r="A129" s="116"/>
      <c r="B129" s="116"/>
      <c r="C129" s="116"/>
      <c r="D129" s="116"/>
      <c r="E129" s="220"/>
    </row>
    <row r="130" spans="1:5" ht="15" x14ac:dyDescent="0.3">
      <c r="A130" s="84" t="s">
        <v>534</v>
      </c>
      <c r="B130" s="116"/>
      <c r="C130" s="116"/>
      <c r="D130" s="84" t="s">
        <v>424</v>
      </c>
      <c r="E130" s="115"/>
    </row>
    <row r="131" spans="1:5" ht="15" x14ac:dyDescent="0.3">
      <c r="A131" s="164"/>
      <c r="B131" s="177"/>
      <c r="C131" s="177"/>
      <c r="E131" s="115"/>
    </row>
    <row r="132" spans="1:5" x14ac:dyDescent="0.2">
      <c r="E132" s="115"/>
    </row>
    <row r="133" spans="1:5" x14ac:dyDescent="0.2">
      <c r="E133" s="115"/>
    </row>
  </sheetData>
  <sheetProtection algorithmName="SHA-512" hashValue="cBsGYNnk1fw7RMlfXD7x5dmuZkKo5Um/VZMgpQmZjgN2/ekmkfXMMcsoPWvhMM5ATjU4I9mUBqt5YopwwiPwzA==" saltValue="iF7DygxsxFFu2KtuTJasVg==" spinCount="100000" sheet="1" objects="1" scenarios="1" selectLockedCells="1"/>
  <mergeCells count="44">
    <mergeCell ref="A6:H6"/>
    <mergeCell ref="A16:H16"/>
    <mergeCell ref="A38:H38"/>
    <mergeCell ref="A44:H44"/>
    <mergeCell ref="A48:H48"/>
    <mergeCell ref="A21:H21"/>
    <mergeCell ref="A56:H56"/>
    <mergeCell ref="A104:D104"/>
    <mergeCell ref="E104:F104"/>
    <mergeCell ref="A107:D107"/>
    <mergeCell ref="E107:F107"/>
    <mergeCell ref="A67:H67"/>
    <mergeCell ref="A100:D100"/>
    <mergeCell ref="A85:D85"/>
    <mergeCell ref="A91:H91"/>
    <mergeCell ref="A106:D106"/>
    <mergeCell ref="E106:F106"/>
    <mergeCell ref="A81:H81"/>
    <mergeCell ref="A86:H86"/>
    <mergeCell ref="A96:H96"/>
    <mergeCell ref="E108:F108"/>
    <mergeCell ref="A109:D109"/>
    <mergeCell ref="E109:F109"/>
    <mergeCell ref="A113:D113"/>
    <mergeCell ref="E113:F113"/>
    <mergeCell ref="A110:D110"/>
    <mergeCell ref="E110:F110"/>
    <mergeCell ref="A111:D111"/>
    <mergeCell ref="E111:F111"/>
    <mergeCell ref="E112:F112"/>
    <mergeCell ref="A122:D122"/>
    <mergeCell ref="D123:D127"/>
    <mergeCell ref="A124:A127"/>
    <mergeCell ref="A105:D105"/>
    <mergeCell ref="A116:D116"/>
    <mergeCell ref="A120:D120"/>
    <mergeCell ref="A117:D117"/>
    <mergeCell ref="A112:D112"/>
    <mergeCell ref="A118:D118"/>
    <mergeCell ref="A115:D115"/>
    <mergeCell ref="A119:D119"/>
    <mergeCell ref="A121:D121"/>
    <mergeCell ref="A108:D108"/>
    <mergeCell ref="A114:D114"/>
  </mergeCells>
  <pageMargins left="1.17" right="0.75" top="1" bottom="1" header="0" footer="0"/>
  <pageSetup scale="54" fitToHeight="2" orientation="portrait" r:id="rId1"/>
  <headerFooter alignWithMargins="0"/>
  <rowBreaks count="1" manualBreakCount="1">
    <brk id="55"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115" zoomScaleNormal="115" zoomScaleSheetLayoutView="50" workbookViewId="0">
      <selection activeCell="A16" sqref="A16"/>
    </sheetView>
  </sheetViews>
  <sheetFormatPr defaultRowHeight="12.75" x14ac:dyDescent="0.2"/>
  <cols>
    <col min="1" max="1" width="50.28515625" style="115" customWidth="1"/>
    <col min="2" max="3" width="9.140625" style="115"/>
    <col min="4" max="4" width="15" style="189" customWidth="1"/>
    <col min="5" max="5" width="15.85546875" style="178" bestFit="1" customWidth="1"/>
    <col min="6" max="6" width="17.85546875" style="115" bestFit="1" customWidth="1"/>
    <col min="7" max="16384" width="9.140625" style="115"/>
  </cols>
  <sheetData>
    <row r="1" spans="1:6" s="137" customFormat="1" ht="18" x14ac:dyDescent="0.35">
      <c r="A1" s="135" t="s">
        <v>425</v>
      </c>
      <c r="B1" s="179"/>
      <c r="C1" s="180"/>
      <c r="D1" s="136"/>
      <c r="E1" s="186"/>
      <c r="F1" s="181"/>
    </row>
    <row r="2" spans="1:6" s="137" customFormat="1" ht="18" x14ac:dyDescent="0.35">
      <c r="A2" s="135" t="s">
        <v>464</v>
      </c>
      <c r="B2" s="179"/>
      <c r="C2" s="180"/>
      <c r="D2" s="136"/>
      <c r="E2" s="186"/>
      <c r="F2" s="181"/>
    </row>
    <row r="3" spans="1:6" s="137" customFormat="1" ht="18" x14ac:dyDescent="0.35">
      <c r="A3" s="135"/>
      <c r="B3" s="179"/>
      <c r="C3" s="180"/>
      <c r="D3" s="136"/>
      <c r="E3" s="186"/>
      <c r="F3" s="181"/>
    </row>
    <row r="4" spans="1:6" s="137" customFormat="1" ht="33" customHeight="1" x14ac:dyDescent="0.3">
      <c r="A4" s="140" t="s">
        <v>156</v>
      </c>
      <c r="B4" s="140" t="s">
        <v>157</v>
      </c>
      <c r="C4" s="141" t="s">
        <v>158</v>
      </c>
      <c r="D4" s="142" t="s">
        <v>466</v>
      </c>
      <c r="E4" s="173" t="s">
        <v>160</v>
      </c>
      <c r="F4" s="143" t="s">
        <v>161</v>
      </c>
    </row>
    <row r="5" spans="1:6" s="137" customFormat="1" ht="14.1" customHeight="1" x14ac:dyDescent="0.3">
      <c r="A5" s="331" t="s">
        <v>464</v>
      </c>
      <c r="B5" s="332"/>
      <c r="C5" s="332"/>
      <c r="D5" s="358"/>
      <c r="E5" s="358"/>
      <c r="F5" s="359"/>
    </row>
    <row r="6" spans="1:6" s="137" customFormat="1" ht="14.1" customHeight="1" x14ac:dyDescent="0.3">
      <c r="A6" s="36" t="s">
        <v>426</v>
      </c>
      <c r="B6" s="46" t="s">
        <v>162</v>
      </c>
      <c r="C6" s="55">
        <v>400</v>
      </c>
      <c r="D6" s="98">
        <v>0</v>
      </c>
      <c r="E6" s="149">
        <f>C6*D6</f>
        <v>0</v>
      </c>
      <c r="F6" s="45"/>
    </row>
    <row r="7" spans="1:6" s="137" customFormat="1" ht="14.1" customHeight="1" x14ac:dyDescent="0.3">
      <c r="A7" s="187" t="s">
        <v>427</v>
      </c>
      <c r="B7" s="134" t="s">
        <v>162</v>
      </c>
      <c r="C7" s="188">
        <v>3</v>
      </c>
      <c r="D7" s="98">
        <v>0</v>
      </c>
      <c r="E7" s="149">
        <f>C7*D7</f>
        <v>0</v>
      </c>
      <c r="F7" s="45"/>
    </row>
    <row r="8" spans="1:6" s="137" customFormat="1" ht="14.1" customHeight="1" x14ac:dyDescent="0.3">
      <c r="A8" s="187" t="s">
        <v>465</v>
      </c>
      <c r="B8" s="202" t="s">
        <v>162</v>
      </c>
      <c r="C8" s="203">
        <v>1</v>
      </c>
      <c r="D8" s="204">
        <v>0</v>
      </c>
      <c r="E8" s="149">
        <f>C8*D8</f>
        <v>0</v>
      </c>
      <c r="F8" s="45"/>
    </row>
    <row r="9" spans="1:6" s="137" customFormat="1" ht="14.1" customHeight="1" x14ac:dyDescent="0.3">
      <c r="A9" s="360" t="s">
        <v>428</v>
      </c>
      <c r="B9" s="361"/>
      <c r="C9" s="361"/>
      <c r="D9" s="361"/>
      <c r="E9" s="114">
        <f>SUM(E6:E8)</f>
        <v>0</v>
      </c>
      <c r="F9" s="157"/>
    </row>
    <row r="11" spans="1:6" ht="15" customHeight="1" x14ac:dyDescent="0.3">
      <c r="A11" s="362" t="s">
        <v>770</v>
      </c>
      <c r="B11" s="362"/>
      <c r="C11" s="362"/>
      <c r="D11" s="362"/>
      <c r="E11" s="362"/>
      <c r="F11" s="362"/>
    </row>
    <row r="12" spans="1:6" ht="15" x14ac:dyDescent="0.3">
      <c r="A12" s="362" t="s">
        <v>769</v>
      </c>
      <c r="B12" s="362"/>
      <c r="C12" s="362"/>
      <c r="D12" s="362"/>
      <c r="E12" s="362"/>
      <c r="F12" s="362"/>
    </row>
    <row r="13" spans="1:6" ht="15" x14ac:dyDescent="0.3">
      <c r="A13" s="170"/>
    </row>
    <row r="15" spans="1:6" ht="15" x14ac:dyDescent="0.3">
      <c r="A15" s="116" t="s">
        <v>154</v>
      </c>
      <c r="B15" s="116"/>
      <c r="C15" s="116"/>
      <c r="D15" s="116" t="s">
        <v>155</v>
      </c>
      <c r="E15" s="115"/>
    </row>
    <row r="16" spans="1:6" ht="18" x14ac:dyDescent="0.35">
      <c r="A16" s="15"/>
      <c r="B16" s="171"/>
      <c r="D16" s="17"/>
      <c r="E16" s="115"/>
    </row>
    <row r="24" spans="2:3" x14ac:dyDescent="0.2">
      <c r="B24" s="100"/>
    </row>
    <row r="29" spans="2:3" x14ac:dyDescent="0.2">
      <c r="C29" s="120"/>
    </row>
  </sheetData>
  <sheetProtection algorithmName="SHA-512" hashValue="8X3sOKsZl7hKAgaeaYdEIhwyXPWCwGQN+m6ubvDtbj8mCmQzBEV7ffmIvOLhMoFbBqNtcKG9Ja+d72oLVlup0Q==" saltValue="sHy3JR0wWltazQFzfsg9rw==" spinCount="100000" sheet="1" objects="1" scenarios="1" selectLockedCells="1"/>
  <mergeCells count="4">
    <mergeCell ref="A5:F5"/>
    <mergeCell ref="A9:D9"/>
    <mergeCell ref="A11:F11"/>
    <mergeCell ref="A12:F12"/>
  </mergeCells>
  <pageMargins left="1.17" right="0.75" top="1" bottom="1" header="0" footer="0"/>
  <pageSetup scale="5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50" workbookViewId="0">
      <selection activeCell="B20" sqref="B20:E20"/>
    </sheetView>
  </sheetViews>
  <sheetFormatPr defaultRowHeight="12.75" x14ac:dyDescent="0.2"/>
  <cols>
    <col min="1" max="1" width="76" style="100" customWidth="1"/>
    <col min="2" max="2" width="9.140625" style="100"/>
    <col min="3" max="3" width="11.28515625" style="100" customWidth="1"/>
    <col min="4" max="4" width="13.85546875" style="100" bestFit="1" customWidth="1"/>
    <col min="5" max="5" width="15.85546875" style="100" bestFit="1" customWidth="1"/>
    <col min="6" max="6" width="17.42578125" style="100" customWidth="1"/>
    <col min="7" max="16384" width="9.140625" style="100"/>
  </cols>
  <sheetData>
    <row r="1" spans="1:6" s="7" customFormat="1" ht="18" x14ac:dyDescent="0.35">
      <c r="A1" s="290" t="s">
        <v>1</v>
      </c>
      <c r="B1" s="291"/>
      <c r="C1" s="292"/>
      <c r="D1" s="292"/>
      <c r="F1" s="293"/>
    </row>
    <row r="2" spans="1:6" s="7" customFormat="1" ht="18" customHeight="1" x14ac:dyDescent="0.35">
      <c r="A2" s="290" t="s">
        <v>9</v>
      </c>
      <c r="B2" s="291"/>
      <c r="C2" s="292"/>
      <c r="D2" s="292"/>
      <c r="F2" s="293"/>
    </row>
    <row r="3" spans="1:6" s="7" customFormat="1" ht="18" x14ac:dyDescent="0.35">
      <c r="A3" s="290"/>
      <c r="B3" s="291"/>
      <c r="C3" s="292"/>
      <c r="D3" s="292"/>
      <c r="F3" s="293"/>
    </row>
    <row r="4" spans="1:6" s="7" customFormat="1" ht="14.1" customHeight="1" x14ac:dyDescent="0.35">
      <c r="A4" s="290"/>
      <c r="B4" s="291"/>
      <c r="C4" s="292"/>
      <c r="D4" s="292"/>
      <c r="F4" s="293"/>
    </row>
    <row r="5" spans="1:6" s="7" customFormat="1" ht="33" customHeight="1" x14ac:dyDescent="0.3">
      <c r="A5" s="294" t="s">
        <v>156</v>
      </c>
      <c r="B5" s="294" t="s">
        <v>157</v>
      </c>
      <c r="C5" s="295" t="s">
        <v>158</v>
      </c>
      <c r="D5" s="296" t="s">
        <v>543</v>
      </c>
      <c r="E5" s="295" t="s">
        <v>160</v>
      </c>
      <c r="F5" s="295" t="s">
        <v>161</v>
      </c>
    </row>
    <row r="6" spans="1:6" s="7" customFormat="1" ht="14.1" customHeight="1" x14ac:dyDescent="0.3">
      <c r="A6" s="369" t="s">
        <v>167</v>
      </c>
      <c r="B6" s="370"/>
      <c r="C6" s="370"/>
      <c r="D6" s="370"/>
      <c r="E6" s="370"/>
      <c r="F6" s="371"/>
    </row>
    <row r="7" spans="1:6" s="7" customFormat="1" ht="14.1" customHeight="1" x14ac:dyDescent="0.3">
      <c r="A7" s="297" t="s">
        <v>168</v>
      </c>
      <c r="B7" s="298" t="s">
        <v>162</v>
      </c>
      <c r="C7" s="299">
        <v>1</v>
      </c>
      <c r="D7" s="272">
        <v>0</v>
      </c>
      <c r="E7" s="272">
        <f>C7*D7</f>
        <v>0</v>
      </c>
      <c r="F7" s="53"/>
    </row>
    <row r="8" spans="1:6" s="7" customFormat="1" ht="14.1" customHeight="1" x14ac:dyDescent="0.3">
      <c r="A8" s="297" t="s">
        <v>169</v>
      </c>
      <c r="B8" s="298" t="s">
        <v>162</v>
      </c>
      <c r="C8" s="299">
        <v>1</v>
      </c>
      <c r="D8" s="272">
        <v>0</v>
      </c>
      <c r="E8" s="272">
        <f t="shared" ref="E8:E13" si="0">C8*D8</f>
        <v>0</v>
      </c>
      <c r="F8" s="53"/>
    </row>
    <row r="9" spans="1:6" s="7" customFormat="1" ht="14.1" customHeight="1" x14ac:dyDescent="0.3">
      <c r="A9" s="297" t="s">
        <v>170</v>
      </c>
      <c r="B9" s="298" t="s">
        <v>162</v>
      </c>
      <c r="C9" s="299">
        <v>1</v>
      </c>
      <c r="D9" s="272">
        <v>0</v>
      </c>
      <c r="E9" s="272">
        <f t="shared" si="0"/>
        <v>0</v>
      </c>
      <c r="F9" s="53"/>
    </row>
    <row r="10" spans="1:6" s="7" customFormat="1" ht="15" customHeight="1" x14ac:dyDescent="0.3">
      <c r="A10" s="300" t="s">
        <v>478</v>
      </c>
      <c r="B10" s="298" t="s">
        <v>162</v>
      </c>
      <c r="C10" s="299">
        <v>1</v>
      </c>
      <c r="D10" s="272">
        <v>0</v>
      </c>
      <c r="E10" s="272">
        <f t="shared" si="0"/>
        <v>0</v>
      </c>
      <c r="F10" s="53"/>
    </row>
    <row r="11" spans="1:6" s="7" customFormat="1" ht="14.1" customHeight="1" x14ac:dyDescent="0.3">
      <c r="A11" s="297" t="s">
        <v>171</v>
      </c>
      <c r="B11" s="298" t="s">
        <v>162</v>
      </c>
      <c r="C11" s="299">
        <v>200</v>
      </c>
      <c r="D11" s="272">
        <v>0</v>
      </c>
      <c r="E11" s="272">
        <f t="shared" si="0"/>
        <v>0</v>
      </c>
      <c r="F11" s="53"/>
    </row>
    <row r="12" spans="1:6" s="7" customFormat="1" ht="14.1" customHeight="1" x14ac:dyDescent="0.3">
      <c r="A12" s="297" t="s">
        <v>172</v>
      </c>
      <c r="B12" s="298" t="s">
        <v>162</v>
      </c>
      <c r="C12" s="299">
        <v>30</v>
      </c>
      <c r="D12" s="272">
        <v>0</v>
      </c>
      <c r="E12" s="272">
        <f t="shared" si="0"/>
        <v>0</v>
      </c>
      <c r="F12" s="53"/>
    </row>
    <row r="13" spans="1:6" s="7" customFormat="1" ht="14.1" customHeight="1" x14ac:dyDescent="0.3">
      <c r="A13" s="297" t="s">
        <v>173</v>
      </c>
      <c r="B13" s="298" t="s">
        <v>162</v>
      </c>
      <c r="C13" s="299">
        <v>1</v>
      </c>
      <c r="D13" s="272">
        <v>0</v>
      </c>
      <c r="E13" s="272">
        <f t="shared" si="0"/>
        <v>0</v>
      </c>
      <c r="F13" s="53"/>
    </row>
    <row r="14" spans="1:6" s="7" customFormat="1" ht="15.75" customHeight="1" x14ac:dyDescent="0.3">
      <c r="A14" s="372" t="s">
        <v>2</v>
      </c>
      <c r="B14" s="373"/>
      <c r="C14" s="373"/>
      <c r="D14" s="374"/>
      <c r="E14" s="301">
        <f>SUM(E7:E13)</f>
        <v>0</v>
      </c>
      <c r="F14" s="41"/>
    </row>
    <row r="16" spans="1:6" ht="15" x14ac:dyDescent="0.3">
      <c r="A16" s="302" t="s">
        <v>165</v>
      </c>
    </row>
    <row r="17" spans="1:6" ht="15" x14ac:dyDescent="0.3">
      <c r="A17" s="302"/>
    </row>
    <row r="19" spans="1:6" ht="30" x14ac:dyDescent="0.2">
      <c r="A19" s="303" t="s">
        <v>477</v>
      </c>
      <c r="B19" s="375" t="s">
        <v>812</v>
      </c>
      <c r="C19" s="376"/>
      <c r="D19" s="376"/>
      <c r="E19" s="377"/>
      <c r="F19" s="304" t="s">
        <v>275</v>
      </c>
    </row>
    <row r="20" spans="1:6" ht="30" x14ac:dyDescent="0.3">
      <c r="A20" s="305" t="s">
        <v>803</v>
      </c>
      <c r="B20" s="366" t="s">
        <v>142</v>
      </c>
      <c r="C20" s="367"/>
      <c r="D20" s="367"/>
      <c r="E20" s="368"/>
      <c r="F20" s="306"/>
    </row>
    <row r="21" spans="1:6" ht="15" x14ac:dyDescent="0.3">
      <c r="A21" s="305" t="s">
        <v>801</v>
      </c>
      <c r="B21" s="363" t="s">
        <v>142</v>
      </c>
      <c r="C21" s="364"/>
      <c r="D21" s="364"/>
      <c r="E21" s="365"/>
      <c r="F21" s="306"/>
    </row>
    <row r="22" spans="1:6" ht="15" x14ac:dyDescent="0.3">
      <c r="A22" s="305" t="s">
        <v>802</v>
      </c>
      <c r="B22" s="363" t="s">
        <v>142</v>
      </c>
      <c r="C22" s="364"/>
      <c r="D22" s="364"/>
      <c r="E22" s="365"/>
      <c r="F22" s="306"/>
    </row>
    <row r="23" spans="1:6" ht="30" customHeight="1" x14ac:dyDescent="0.3">
      <c r="A23" s="305" t="s">
        <v>790</v>
      </c>
      <c r="B23" s="366" t="s">
        <v>142</v>
      </c>
      <c r="C23" s="367"/>
      <c r="D23" s="367"/>
      <c r="E23" s="368"/>
      <c r="F23" s="306"/>
    </row>
    <row r="24" spans="1:6" ht="15" customHeight="1" x14ac:dyDescent="0.3">
      <c r="A24" s="305" t="s">
        <v>789</v>
      </c>
      <c r="B24" s="363" t="s">
        <v>142</v>
      </c>
      <c r="C24" s="364"/>
      <c r="D24" s="364"/>
      <c r="E24" s="365"/>
      <c r="F24" s="229"/>
    </row>
    <row r="25" spans="1:6" ht="15" x14ac:dyDescent="0.3">
      <c r="A25" s="307" t="s">
        <v>788</v>
      </c>
      <c r="B25" s="363" t="s">
        <v>142</v>
      </c>
      <c r="C25" s="364"/>
      <c r="D25" s="364"/>
      <c r="E25" s="365"/>
      <c r="F25" s="229"/>
    </row>
    <row r="26" spans="1:6" ht="30" x14ac:dyDescent="0.3">
      <c r="A26" s="307" t="s">
        <v>787</v>
      </c>
      <c r="B26" s="366" t="s">
        <v>142</v>
      </c>
      <c r="C26" s="367"/>
      <c r="D26" s="367"/>
      <c r="E26" s="368"/>
      <c r="F26" s="229"/>
    </row>
    <row r="27" spans="1:6" ht="30" x14ac:dyDescent="0.3">
      <c r="A27" s="307" t="s">
        <v>786</v>
      </c>
      <c r="B27" s="366" t="s">
        <v>142</v>
      </c>
      <c r="C27" s="367"/>
      <c r="D27" s="367"/>
      <c r="E27" s="368"/>
      <c r="F27" s="229"/>
    </row>
    <row r="28" spans="1:6" ht="30" x14ac:dyDescent="0.3">
      <c r="A28" s="307" t="s">
        <v>785</v>
      </c>
      <c r="B28" s="366" t="s">
        <v>142</v>
      </c>
      <c r="C28" s="367"/>
      <c r="D28" s="367"/>
      <c r="E28" s="368"/>
      <c r="F28" s="229"/>
    </row>
    <row r="29" spans="1:6" ht="30" x14ac:dyDescent="0.3">
      <c r="A29" s="307" t="s">
        <v>784</v>
      </c>
      <c r="B29" s="366" t="s">
        <v>142</v>
      </c>
      <c r="C29" s="367"/>
      <c r="D29" s="367"/>
      <c r="E29" s="368"/>
      <c r="F29" s="229"/>
    </row>
    <row r="30" spans="1:6" ht="15" x14ac:dyDescent="0.3">
      <c r="A30" s="307" t="s">
        <v>783</v>
      </c>
      <c r="B30" s="363" t="s">
        <v>142</v>
      </c>
      <c r="C30" s="364"/>
      <c r="D30" s="364"/>
      <c r="E30" s="365"/>
      <c r="F30" s="229"/>
    </row>
    <row r="31" spans="1:6" ht="45" customHeight="1" x14ac:dyDescent="0.3">
      <c r="A31" s="307" t="s">
        <v>782</v>
      </c>
      <c r="B31" s="366" t="s">
        <v>142</v>
      </c>
      <c r="C31" s="367"/>
      <c r="D31" s="367"/>
      <c r="E31" s="368"/>
      <c r="F31" s="229"/>
    </row>
    <row r="32" spans="1:6" ht="15" customHeight="1" x14ac:dyDescent="0.3">
      <c r="A32" s="307" t="s">
        <v>781</v>
      </c>
      <c r="B32" s="363" t="s">
        <v>142</v>
      </c>
      <c r="C32" s="364"/>
      <c r="D32" s="364"/>
      <c r="E32" s="365"/>
      <c r="F32" s="229"/>
    </row>
    <row r="33" spans="1:6" ht="15" x14ac:dyDescent="0.3">
      <c r="A33" s="307" t="s">
        <v>780</v>
      </c>
      <c r="B33" s="363" t="s">
        <v>142</v>
      </c>
      <c r="C33" s="364"/>
      <c r="D33" s="364"/>
      <c r="E33" s="365"/>
      <c r="F33" s="229"/>
    </row>
    <row r="34" spans="1:6" ht="15" x14ac:dyDescent="0.3">
      <c r="A34" s="308"/>
      <c r="B34" s="309"/>
      <c r="C34" s="309"/>
      <c r="D34" s="309"/>
      <c r="E34" s="309"/>
      <c r="F34" s="310"/>
    </row>
    <row r="35" spans="1:6" ht="15" x14ac:dyDescent="0.3">
      <c r="A35" s="84" t="s">
        <v>154</v>
      </c>
      <c r="B35" s="84"/>
      <c r="C35" s="84"/>
      <c r="D35" s="84" t="s">
        <v>155</v>
      </c>
    </row>
    <row r="36" spans="1:6" ht="15" x14ac:dyDescent="0.3">
      <c r="A36" s="13"/>
      <c r="B36" s="8"/>
      <c r="C36" s="8"/>
    </row>
    <row r="37" spans="1:6" ht="18" x14ac:dyDescent="0.35">
      <c r="A37" s="15"/>
      <c r="B37" s="16"/>
      <c r="D37" s="17"/>
    </row>
  </sheetData>
  <mergeCells count="17">
    <mergeCell ref="B22:E22"/>
    <mergeCell ref="B26:E26"/>
    <mergeCell ref="B29:E29"/>
    <mergeCell ref="B31:E31"/>
    <mergeCell ref="B30:E30"/>
    <mergeCell ref="B24:E24"/>
    <mergeCell ref="B23:E23"/>
    <mergeCell ref="A6:F6"/>
    <mergeCell ref="A14:D14"/>
    <mergeCell ref="B20:E20"/>
    <mergeCell ref="B21:E21"/>
    <mergeCell ref="B19:E19"/>
    <mergeCell ref="B25:E25"/>
    <mergeCell ref="B28:E28"/>
    <mergeCell ref="B27:E27"/>
    <mergeCell ref="B32:E32"/>
    <mergeCell ref="B33:E33"/>
  </mergeCells>
  <phoneticPr fontId="15" type="noConversion"/>
  <pageMargins left="1.17" right="0.75" top="1" bottom="1" header="0" footer="0"/>
  <pageSetup scale="5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13</vt:i4>
      </vt:variant>
      <vt:variant>
        <vt:lpstr>Imenovani obsegi</vt:lpstr>
      </vt:variant>
      <vt:variant>
        <vt:i4>7</vt:i4>
      </vt:variant>
    </vt:vector>
  </HeadingPairs>
  <TitlesOfParts>
    <vt:vector size="20" baseType="lpstr">
      <vt:lpstr>REKAPITULACIJA</vt:lpstr>
      <vt:lpstr>SKLOP 1</vt:lpstr>
      <vt:lpstr>SKLOP 2</vt:lpstr>
      <vt:lpstr>SKLOP 3</vt:lpstr>
      <vt:lpstr>SKLOP 4</vt:lpstr>
      <vt:lpstr>SKLOP 5</vt:lpstr>
      <vt:lpstr>SKLOP 6</vt:lpstr>
      <vt:lpstr>SKLOP 7</vt:lpstr>
      <vt:lpstr>SKLOP 8</vt:lpstr>
      <vt:lpstr>SKLOP 9</vt:lpstr>
      <vt:lpstr>SKLOP 10</vt:lpstr>
      <vt:lpstr>SKLOP 11</vt:lpstr>
      <vt:lpstr>SKLOP 12</vt:lpstr>
      <vt:lpstr>REKAPITULACIJA!Področje_tiskanja</vt:lpstr>
      <vt:lpstr>'SKLOP 1'!Področje_tiskanja</vt:lpstr>
      <vt:lpstr>'SKLOP 11'!Področje_tiskanja</vt:lpstr>
      <vt:lpstr>'SKLOP 3'!Področje_tiskanja</vt:lpstr>
      <vt:lpstr>'SKLOP 5'!Področje_tiskanja</vt:lpstr>
      <vt:lpstr>'SKLOP 6'!Področje_tiskanja</vt:lpstr>
      <vt:lpstr>'SKLOP 7'!Področje_tiskanja</vt:lpstr>
    </vt:vector>
  </TitlesOfParts>
  <Company>KPV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Nartnik Biček</dc:creator>
  <cp:lastModifiedBy>Maja Miljković</cp:lastModifiedBy>
  <cp:lastPrinted>2016-01-18T11:25:55Z</cp:lastPrinted>
  <dcterms:created xsi:type="dcterms:W3CDTF">2010-09-09T09:46:24Z</dcterms:created>
  <dcterms:modified xsi:type="dcterms:W3CDTF">2016-02-01T07:10:18Z</dcterms:modified>
</cp:coreProperties>
</file>